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tpe.corp\zasoby\Foldery-sieciowe\T-PE\Zespol-Rel-Inwest\Raporty finansowe\Wybrane dane finansowe wszystkie PL i ANG\"/>
    </mc:Choice>
  </mc:AlternateContent>
  <xr:revisionPtr revIDLastSave="0" documentId="13_ncr:1_{E94BFD0E-1E95-4C09-9AAA-C20FA6BEB0B1}" xr6:coauthVersionLast="47" xr6:coauthVersionMax="47" xr10:uidLastSave="{00000000-0000-0000-0000-000000000000}"/>
  <bookViews>
    <workbookView xWindow="-110" yWindow="-110" windowWidth="19420" windowHeight="10300" firstSheet="52" activeTab="58" xr2:uid="{00000000-000D-0000-FFFF-FFFF00000000}"/>
  </bookViews>
  <sheets>
    <sheet name="2010 H1" sheetId="1" r:id="rId1"/>
    <sheet name="2010 Q3" sheetId="2" r:id="rId2"/>
    <sheet name="2010 FY" sheetId="3" r:id="rId3"/>
    <sheet name="2011 Q1" sheetId="4" r:id="rId4"/>
    <sheet name="2011 H1" sheetId="5" r:id="rId5"/>
    <sheet name="2011 Q3" sheetId="6" r:id="rId6"/>
    <sheet name="2011 FY" sheetId="7" r:id="rId7"/>
    <sheet name="2012 Q1" sheetId="8" r:id="rId8"/>
    <sheet name="2012 H1" sheetId="9" r:id="rId9"/>
    <sheet name="2012 Q3" sheetId="10" r:id="rId10"/>
    <sheet name="2012 FY" sheetId="11" r:id="rId11"/>
    <sheet name="2013 Q1" sheetId="12" r:id="rId12"/>
    <sheet name="2013 H1" sheetId="13" r:id="rId13"/>
    <sheet name="2013 Q3" sheetId="14" r:id="rId14"/>
    <sheet name="2013 FY" sheetId="15" r:id="rId15"/>
    <sheet name="2014 Q1" sheetId="16" r:id="rId16"/>
    <sheet name="2014 H1" sheetId="17" r:id="rId17"/>
    <sheet name="2014 Q3" sheetId="18" r:id="rId18"/>
    <sheet name="2014 FY" sheetId="19" r:id="rId19"/>
    <sheet name="2015 Q1" sheetId="20" r:id="rId20"/>
    <sheet name="2015 H1" sheetId="21" r:id="rId21"/>
    <sheet name="2015 Q3" sheetId="22" r:id="rId22"/>
    <sheet name="2015 FY" sheetId="23" r:id="rId23"/>
    <sheet name="2016 Q1" sheetId="25" r:id="rId24"/>
    <sheet name="2016 H1" sheetId="26" r:id="rId25"/>
    <sheet name="2016 Q3" sheetId="27" r:id="rId26"/>
    <sheet name="2016 FY " sheetId="28" r:id="rId27"/>
    <sheet name="2017 Q1" sheetId="29" r:id="rId28"/>
    <sheet name="2017 H1" sheetId="30" r:id="rId29"/>
    <sheet name="2017 Q3" sheetId="31" r:id="rId30"/>
    <sheet name="2017 FY" sheetId="32" r:id="rId31"/>
    <sheet name="2018 Q1" sheetId="34" r:id="rId32"/>
    <sheet name="2018 Q2" sheetId="35" r:id="rId33"/>
    <sheet name="2018 Q3" sheetId="36" r:id="rId34"/>
    <sheet name="2018 FY" sheetId="37" r:id="rId35"/>
    <sheet name="2019 Q1" sheetId="39" r:id="rId36"/>
    <sheet name="2019 H1" sheetId="40" r:id="rId37"/>
    <sheet name="2019 Q3" sheetId="41" r:id="rId38"/>
    <sheet name="2019 FY" sheetId="42" r:id="rId39"/>
    <sheet name="2020 Q1 " sheetId="45" r:id="rId40"/>
    <sheet name="2020 H1" sheetId="46" r:id="rId41"/>
    <sheet name="2020 Q3" sheetId="47" r:id="rId42"/>
    <sheet name="2020 FY" sheetId="49" r:id="rId43"/>
    <sheet name="2021 Q1" sheetId="50" r:id="rId44"/>
    <sheet name="2021 H1" sheetId="51" r:id="rId45"/>
    <sheet name="2021 Q3" sheetId="52" r:id="rId46"/>
    <sheet name="2021 FY" sheetId="53" r:id="rId47"/>
    <sheet name="2022 Q1" sheetId="54" r:id="rId48"/>
    <sheet name="2022 H1" sheetId="55" r:id="rId49"/>
    <sheet name="2022 Q3" sheetId="56" r:id="rId50"/>
    <sheet name="2022 FY" sheetId="58" r:id="rId51"/>
    <sheet name="2023 Q1" sheetId="59" r:id="rId52"/>
    <sheet name="2023 H1" sheetId="60" r:id="rId53"/>
    <sheet name="2023 Q3" sheetId="61" r:id="rId54"/>
    <sheet name="2023 FY" sheetId="62" r:id="rId55"/>
    <sheet name="2024 Q1" sheetId="63" r:id="rId56"/>
    <sheet name="2024 H1" sheetId="64" r:id="rId57"/>
    <sheet name="2024 Q3" sheetId="65" r:id="rId58"/>
    <sheet name="2024 FY" sheetId="66" r:id="rId59"/>
  </sheets>
  <definedNames>
    <definedName name="_xlnm.Print_Area" localSheetId="2">'2010 FY'!$A$1:$E$99</definedName>
    <definedName name="_xlnm.Print_Area" localSheetId="0">'2010 H1'!$A$1:$E$87</definedName>
    <definedName name="_xlnm.Print_Area" localSheetId="1">'2010 Q3'!$A$1:$E$86</definedName>
    <definedName name="_xlnm.Print_Area" localSheetId="6">'2011 FY'!$A$1:$E$64</definedName>
    <definedName name="_xlnm.Print_Area" localSheetId="4">'2011 H1'!$A$1:$E$63</definedName>
    <definedName name="_xlnm.Print_Area" localSheetId="3">'2011 Q1'!$A$1:$E$81</definedName>
    <definedName name="_xlnm.Print_Area" localSheetId="5">'2011 Q3'!$A$1:$E$57</definedName>
    <definedName name="_xlnm.Print_Area" localSheetId="10">'2012 FY'!$A$1:$E$59</definedName>
    <definedName name="_xlnm.Print_Area" localSheetId="8">'2012 H1'!$A$1:$E$59</definedName>
    <definedName name="_xlnm.Print_Area" localSheetId="7">'2012 Q1'!$A$1:$E$59</definedName>
    <definedName name="_xlnm.Print_Area" localSheetId="9">'2012 Q3'!$A$1:$E$58</definedName>
    <definedName name="_xlnm.Print_Area" localSheetId="14">'2013 FY'!$A$1:$E$59</definedName>
    <definedName name="_xlnm.Print_Area" localSheetId="12">'2013 H1'!$A$1:$E$59</definedName>
    <definedName name="_xlnm.Print_Area" localSheetId="11">'2013 Q1'!$A$1:$E$58</definedName>
    <definedName name="_xlnm.Print_Area" localSheetId="13">'2013 Q3'!$A$1:$E$55</definedName>
    <definedName name="_xlnm.Print_Area" localSheetId="18">'2014 FY'!$A$1:$E$58</definedName>
    <definedName name="_xlnm.Print_Area" localSheetId="16">'2014 H1'!$A$1:$E$58</definedName>
    <definedName name="_xlnm.Print_Area" localSheetId="15">'2014 Q1'!$A$1:$E$58</definedName>
    <definedName name="_xlnm.Print_Area" localSheetId="17">'2014 Q3'!$A$1:$E$60</definedName>
    <definedName name="_xlnm.Print_Area" localSheetId="22">'2015 FY'!$A$1:$E$61</definedName>
    <definedName name="_xlnm.Print_Area" localSheetId="20">'2015 H1'!$A$1:$E$58</definedName>
    <definedName name="_xlnm.Print_Area" localSheetId="19">'2015 Q1'!$A$1:$E$58</definedName>
    <definedName name="_xlnm.Print_Area" localSheetId="21">'2015 Q3'!$A$1:$E$58</definedName>
    <definedName name="_xlnm.Print_Area" localSheetId="26">'2016 FY '!$A$1:$E$61</definedName>
    <definedName name="_xlnm.Print_Area" localSheetId="24">'2016 H1'!$A$1:$E$61</definedName>
    <definedName name="_xlnm.Print_Area" localSheetId="23">'2016 Q1'!$A$1:$E$63</definedName>
    <definedName name="_xlnm.Print_Area" localSheetId="25">'2016 Q3'!$A$1:$E$60</definedName>
    <definedName name="_xlnm.Print_Area" localSheetId="27">'2017 Q1'!$A$1:$E$63</definedName>
    <definedName name="_xlnm.Print_Area" localSheetId="34">'2018 FY'!$A$1:$E$59</definedName>
    <definedName name="_xlnm.Print_Area" localSheetId="31">'2018 Q1'!$A$1:$E$69</definedName>
    <definedName name="_xlnm.Print_Area" localSheetId="32">'2018 Q2'!$A$1:$E$61</definedName>
    <definedName name="_xlnm.Print_Area" localSheetId="35">'2019 Q1'!$A$1:$E$71</definedName>
    <definedName name="_xlnm.Print_Area" localSheetId="39">'2020 Q1 '!$A$1:$E$71</definedName>
    <definedName name="_xlnm.Print_Area" localSheetId="44">'2021 H1'!$A$1:$E$59</definedName>
    <definedName name="_xlnm.Print_Area" localSheetId="43">'2021 Q1'!$A$1:$E$61</definedName>
    <definedName name="_xlnm.Print_Area" localSheetId="45">'2021 Q3'!$A$1:$E$62</definedName>
    <definedName name="_xlnm.Print_Area" localSheetId="48">'2022 H1'!$A$1:$E$103</definedName>
    <definedName name="_xlnm.Print_Area" localSheetId="47">'2022 Q1'!$A$1:$E$103</definedName>
    <definedName name="_xlnm.Print_Area" localSheetId="49">'2022 Q3'!$A$1:$E$64</definedName>
    <definedName name="_xlnm.Print_Area" localSheetId="52">'2023 H1'!$A$1:$E$65</definedName>
    <definedName name="_xlnm.Print_Area" localSheetId="51">'2023 Q1'!$A$1:$E$58</definedName>
    <definedName name="_xlnm.Print_Area" localSheetId="53">'2023 Q3'!$A$1:$E$58</definedName>
    <definedName name="_xlnm.Print_Area" localSheetId="58">'2024 FY'!$A$1:$E$55</definedName>
    <definedName name="_xlnm.Print_Area" localSheetId="56">'2024 H1'!$A$1:$E$55</definedName>
    <definedName name="_xlnm.Print_Area" localSheetId="55">'2024 Q1'!$A$1:$E$55</definedName>
    <definedName name="_xlnm.Print_Area" localSheetId="57">'2024 Q3'!$A$1:$E$55</definedName>
    <definedName name="Z_0BEBA397_9DCB_486C_80C9_7AF2B6BDE866_.wvu.PrintArea" localSheetId="2" hidden="1">'2010 FY'!$A$1:$E$99</definedName>
    <definedName name="Z_0BEBA397_9DCB_486C_80C9_7AF2B6BDE866_.wvu.PrintArea" localSheetId="0" hidden="1">'2010 H1'!$A$1:$E$87</definedName>
    <definedName name="Z_0BEBA397_9DCB_486C_80C9_7AF2B6BDE866_.wvu.PrintArea" localSheetId="1" hidden="1">'2010 Q3'!$A$1:$E$86</definedName>
    <definedName name="Z_0BEBA397_9DCB_486C_80C9_7AF2B6BDE866_.wvu.PrintArea" localSheetId="6" hidden="1">'2011 FY'!$A$1:$E$64</definedName>
    <definedName name="Z_0BEBA397_9DCB_486C_80C9_7AF2B6BDE866_.wvu.PrintArea" localSheetId="4" hidden="1">'2011 H1'!$A$1:$E$63</definedName>
    <definedName name="Z_0BEBA397_9DCB_486C_80C9_7AF2B6BDE866_.wvu.PrintArea" localSheetId="3" hidden="1">'2011 Q1'!$A$1:$E$81</definedName>
    <definedName name="Z_0BEBA397_9DCB_486C_80C9_7AF2B6BDE866_.wvu.PrintArea" localSheetId="5" hidden="1">'2011 Q3'!$A$1:$E$57</definedName>
    <definedName name="Z_0BEBA397_9DCB_486C_80C9_7AF2B6BDE866_.wvu.PrintArea" localSheetId="10" hidden="1">'2012 FY'!$A$1:$E$59</definedName>
    <definedName name="Z_0BEBA397_9DCB_486C_80C9_7AF2B6BDE866_.wvu.PrintArea" localSheetId="8" hidden="1">'2012 H1'!$A$1:$E$59</definedName>
    <definedName name="Z_0BEBA397_9DCB_486C_80C9_7AF2B6BDE866_.wvu.PrintArea" localSheetId="7" hidden="1">'2012 Q1'!$A$1:$E$59</definedName>
    <definedName name="Z_0BEBA397_9DCB_486C_80C9_7AF2B6BDE866_.wvu.PrintArea" localSheetId="9" hidden="1">'2012 Q3'!$A$1:$E$58</definedName>
    <definedName name="Z_0BEBA397_9DCB_486C_80C9_7AF2B6BDE866_.wvu.PrintArea" localSheetId="14" hidden="1">'2013 FY'!$A$1:$E$59</definedName>
    <definedName name="Z_0BEBA397_9DCB_486C_80C9_7AF2B6BDE866_.wvu.PrintArea" localSheetId="12" hidden="1">'2013 H1'!$A$1:$E$59</definedName>
    <definedName name="Z_0BEBA397_9DCB_486C_80C9_7AF2B6BDE866_.wvu.PrintArea" localSheetId="11" hidden="1">'2013 Q1'!$A$1:$E$58</definedName>
    <definedName name="Z_0BEBA397_9DCB_486C_80C9_7AF2B6BDE866_.wvu.PrintArea" localSheetId="13" hidden="1">'2013 Q3'!$A$1:$E$55</definedName>
    <definedName name="Z_0BEBA397_9DCB_486C_80C9_7AF2B6BDE866_.wvu.PrintArea" localSheetId="18" hidden="1">'2014 FY'!$A$1:$E$58</definedName>
    <definedName name="Z_0BEBA397_9DCB_486C_80C9_7AF2B6BDE866_.wvu.PrintArea" localSheetId="16" hidden="1">'2014 H1'!$A$1:$E$58</definedName>
    <definedName name="Z_0BEBA397_9DCB_486C_80C9_7AF2B6BDE866_.wvu.PrintArea" localSheetId="15" hidden="1">'2014 Q1'!$A$1:$E$58</definedName>
    <definedName name="Z_0BEBA397_9DCB_486C_80C9_7AF2B6BDE866_.wvu.PrintArea" localSheetId="17" hidden="1">'2014 Q3'!$A$1:$E$60</definedName>
    <definedName name="Z_0BEBA397_9DCB_486C_80C9_7AF2B6BDE866_.wvu.PrintArea" localSheetId="20" hidden="1">'2015 H1'!$A$1:$E$58</definedName>
    <definedName name="Z_0BEBA397_9DCB_486C_80C9_7AF2B6BDE866_.wvu.PrintArea" localSheetId="19" hidden="1">'2015 Q1'!$A$1:$E$58</definedName>
    <definedName name="Z_0BEBA397_9DCB_486C_80C9_7AF2B6BDE866_.wvu.PrintArea" localSheetId="21" hidden="1">'2015 Q3'!$A$1:$E$58</definedName>
    <definedName name="Z_0C54027B_286C_4C70_8099_570EA313D589_.wvu.PrintArea" localSheetId="34" hidden="1">'2018 FY'!$A$1:$E$60</definedName>
    <definedName name="Z_0C54027B_286C_4C70_8099_570EA313D589_.wvu.PrintArea" localSheetId="35" hidden="1">'2019 Q1'!$A$1:$E$71</definedName>
    <definedName name="Z_0C54027B_286C_4C70_8099_570EA313D589_.wvu.PrintArea" localSheetId="39" hidden="1">'2020 Q1 '!$A$1:$E$71</definedName>
    <definedName name="Z_2AE7A394_3AC7_45AA_9427_CDE6A645AA26_.wvu.PrintArea" localSheetId="34" hidden="1">'2018 FY'!$A$1:$E$60</definedName>
    <definedName name="Z_2AE7A394_3AC7_45AA_9427_CDE6A645AA26_.wvu.PrintArea" localSheetId="31" hidden="1">'2018 Q1'!$A$1:$E$66</definedName>
    <definedName name="Z_2AE7A394_3AC7_45AA_9427_CDE6A645AA26_.wvu.PrintArea" localSheetId="32" hidden="1">'2018 Q2'!$A$1:$E$61</definedName>
    <definedName name="Z_2AE7A394_3AC7_45AA_9427_CDE6A645AA26_.wvu.PrintArea" localSheetId="35" hidden="1">'2019 Q1'!$A$1:$E$71</definedName>
    <definedName name="Z_2AE7A394_3AC7_45AA_9427_CDE6A645AA26_.wvu.PrintArea" localSheetId="39" hidden="1">'2020 Q1 '!$A$1:$E$71</definedName>
    <definedName name="Z_2AE7A394_3AC7_45AA_9427_CDE6A645AA26_.wvu.PrintArea" localSheetId="52" hidden="1">'2023 H1'!$A$1:$E$65</definedName>
    <definedName name="Z_3132FB13_CF0B_4C3D_A0F4_1AF8A055763A_.wvu.PrintArea" localSheetId="52" hidden="1">'2023 H1'!$A$1:$E$63</definedName>
    <definedName name="Z_469CAD08_8832_489C_9BA4_9F3B5792846F_.wvu.PrintArea" localSheetId="34" hidden="1">'2018 FY'!$A$1:$E$60</definedName>
    <definedName name="Z_469CAD08_8832_489C_9BA4_9F3B5792846F_.wvu.PrintArea" localSheetId="35" hidden="1">'2019 Q1'!$A$1:$E$71</definedName>
    <definedName name="Z_469CAD08_8832_489C_9BA4_9F3B5792846F_.wvu.PrintArea" localSheetId="39" hidden="1">'2020 Q1 '!$A$1:$E$71</definedName>
    <definedName name="Z_5D9632AD_0C70_4DD5_B956_747AEEF87E85_.wvu.PrintArea" localSheetId="23" hidden="1">'2016 Q1'!$A$1:$E$63</definedName>
    <definedName name="Z_5D9632AD_0C70_4DD5_B956_747AEEF87E85_.wvu.PrintArea" localSheetId="27" hidden="1">'2017 Q1'!$A$1:$E$63</definedName>
    <definedName name="Z_62FC6A61_9510_4DF9_8EE5_3E140448C85B_.wvu.PrintArea" localSheetId="52" hidden="1">'2023 H1'!$A$1:$E$63</definedName>
    <definedName name="Z_78F2FC5F_1E32_41F0_B998_B55F578821FE_.wvu.PrintArea" localSheetId="22" hidden="1">'2015 FY'!$A$1:$E$61</definedName>
    <definedName name="Z_78F2FC5F_1E32_41F0_B998_B55F578821FE_.wvu.PrintArea" localSheetId="26" hidden="1">'2016 FY '!$A$1:$E$61</definedName>
    <definedName name="Z_90DEEA75_F970_45B8_967C_D3F439B97139_.wvu.PrintArea" localSheetId="22" hidden="1">'2015 FY'!$A$1:$E$61</definedName>
    <definedName name="Z_90DEEA75_F970_45B8_967C_D3F439B97139_.wvu.PrintArea" localSheetId="26" hidden="1">'2016 FY '!$A$1:$E$61</definedName>
    <definedName name="Z_90DEEA75_F970_45B8_967C_D3F439B97139_.wvu.PrintArea" localSheetId="23" hidden="1">'2016 Q1'!$A$1:$E$63</definedName>
    <definedName name="Z_90DEEA75_F970_45B8_967C_D3F439B97139_.wvu.PrintArea" localSheetId="27" hidden="1">'2017 Q1'!$A$1:$E$63</definedName>
    <definedName name="Z_90DEEA75_F970_45B8_967C_D3F439B97139_.wvu.PrintArea" localSheetId="34" hidden="1">'2018 FY'!$A$1:$E$60</definedName>
    <definedName name="Z_90DEEA75_F970_45B8_967C_D3F439B97139_.wvu.PrintArea" localSheetId="31" hidden="1">'2018 Q1'!$A$1:$E$66</definedName>
    <definedName name="Z_90DEEA75_F970_45B8_967C_D3F439B97139_.wvu.PrintArea" localSheetId="32" hidden="1">'2018 Q2'!$A$1:$E$61</definedName>
    <definedName name="Z_90DEEA75_F970_45B8_967C_D3F439B97139_.wvu.PrintArea" localSheetId="35" hidden="1">'2019 Q1'!$A$1:$E$71</definedName>
    <definedName name="Z_90DEEA75_F970_45B8_967C_D3F439B97139_.wvu.PrintArea" localSheetId="39" hidden="1">'2020 Q1 '!$A$1:$E$71</definedName>
    <definedName name="Z_90DEEA75_F970_45B8_967C_D3F439B97139_.wvu.PrintArea" localSheetId="52" hidden="1">'2023 H1'!$A$1:$E$65</definedName>
    <definedName name="Z_9F08137D_6A2B_47C9_A83D_B70BF5D7C706_.wvu.PrintArea" localSheetId="31" hidden="1">'2018 Q1'!$A$1:$E$69</definedName>
    <definedName name="Z_9F08137D_6A2B_47C9_A83D_B70BF5D7C706_.wvu.PrintArea" localSheetId="32" hidden="1">'2018 Q2'!$A$1:$E$61</definedName>
    <definedName name="Z_9F08137D_6A2B_47C9_A83D_B70BF5D7C706_.wvu.PrintArea" localSheetId="52" hidden="1">'2023 H1'!$A$1:$E$63</definedName>
    <definedName name="Z_CBE89DF4_B0F2_4922_AA35_180B9ADAB4DE_.wvu.PrintArea" localSheetId="52" hidden="1">'2023 H1'!$A$1:$E$63</definedName>
    <definedName name="Z_CF18E365_B708_4B68_9E90_AB794BE120CA_.wvu.PrintArea" localSheetId="22" hidden="1">'2015 FY'!$A$1:$E$61</definedName>
    <definedName name="Z_CF18E365_B708_4B68_9E90_AB794BE120CA_.wvu.PrintArea" localSheetId="26" hidden="1">'2016 FY '!$A$1:$E$61</definedName>
    <definedName name="Z_CF18E365_B708_4B68_9E90_AB794BE120CA_.wvu.PrintArea" localSheetId="23" hidden="1">'2016 Q1'!$A$1:$E$63</definedName>
    <definedName name="Z_CF18E365_B708_4B68_9E90_AB794BE120CA_.wvu.PrintArea" localSheetId="27" hidden="1">'2017 Q1'!$A$1:$E$63</definedName>
    <definedName name="Z_CF18E365_B708_4B68_9E90_AB794BE120CA_.wvu.PrintArea" localSheetId="34" hidden="1">'2018 FY'!$A$1:$E$60</definedName>
    <definedName name="Z_CF18E365_B708_4B68_9E90_AB794BE120CA_.wvu.PrintArea" localSheetId="31" hidden="1">'2018 Q1'!$A$1:$E$66</definedName>
    <definedName name="Z_CF18E365_B708_4B68_9E90_AB794BE120CA_.wvu.PrintArea" localSheetId="32" hidden="1">'2018 Q2'!$A$1:$E$61</definedName>
    <definedName name="Z_CF18E365_B708_4B68_9E90_AB794BE120CA_.wvu.PrintArea" localSheetId="35" hidden="1">'2019 Q1'!$A$1:$E$71</definedName>
    <definedName name="Z_CF18E365_B708_4B68_9E90_AB794BE120CA_.wvu.PrintArea" localSheetId="39" hidden="1">'2020 Q1 '!$A$1:$E$71</definedName>
    <definedName name="Z_CF18E365_B708_4B68_9E90_AB794BE120CA_.wvu.PrintArea" localSheetId="52" hidden="1">'2023 H1'!$A$1:$E$65</definedName>
    <definedName name="Z_D2237DB7_CD7A_4D73_8B9A_31B1E308830D_.wvu.PrintArea" localSheetId="31" hidden="1">'2018 Q1'!$A$1:$E$69</definedName>
    <definedName name="Z_D2237DB7_CD7A_4D73_8B9A_31B1E308830D_.wvu.PrintArea" localSheetId="32" hidden="1">'2018 Q2'!$A$1:$E$61</definedName>
    <definedName name="Z_D2237DB7_CD7A_4D73_8B9A_31B1E308830D_.wvu.PrintArea" localSheetId="52" hidden="1">'2023 H1'!$A$1:$E$65</definedName>
    <definedName name="Z_D7A25FDD_A3C9_44FD_A742_E66110121BF7_.wvu.PrintArea" localSheetId="2" hidden="1">'2010 FY'!$A$1:$E$99</definedName>
    <definedName name="Z_D7A25FDD_A3C9_44FD_A742_E66110121BF7_.wvu.PrintArea" localSheetId="0" hidden="1">'2010 H1'!$A$1:$E$87</definedName>
    <definedName name="Z_D7A25FDD_A3C9_44FD_A742_E66110121BF7_.wvu.PrintArea" localSheetId="1" hidden="1">'2010 Q3'!$A$1:$E$86</definedName>
    <definedName name="Z_D7A25FDD_A3C9_44FD_A742_E66110121BF7_.wvu.PrintArea" localSheetId="6" hidden="1">'2011 FY'!$A$1:$E$64</definedName>
    <definedName name="Z_D7A25FDD_A3C9_44FD_A742_E66110121BF7_.wvu.PrintArea" localSheetId="4" hidden="1">'2011 H1'!$A$1:$E$63</definedName>
    <definedName name="Z_D7A25FDD_A3C9_44FD_A742_E66110121BF7_.wvu.PrintArea" localSheetId="3" hidden="1">'2011 Q1'!$A$1:$E$81</definedName>
    <definedName name="Z_D7A25FDD_A3C9_44FD_A742_E66110121BF7_.wvu.PrintArea" localSheetId="5" hidden="1">'2011 Q3'!$A$1:$E$57</definedName>
    <definedName name="Z_D7A25FDD_A3C9_44FD_A742_E66110121BF7_.wvu.PrintArea" localSheetId="10" hidden="1">'2012 FY'!$A$1:$E$59</definedName>
    <definedName name="Z_D7A25FDD_A3C9_44FD_A742_E66110121BF7_.wvu.PrintArea" localSheetId="8" hidden="1">'2012 H1'!$A$1:$E$59</definedName>
    <definedName name="Z_D7A25FDD_A3C9_44FD_A742_E66110121BF7_.wvu.PrintArea" localSheetId="7" hidden="1">'2012 Q1'!$A$1:$E$59</definedName>
    <definedName name="Z_D7A25FDD_A3C9_44FD_A742_E66110121BF7_.wvu.PrintArea" localSheetId="9" hidden="1">'2012 Q3'!$A$1:$E$58</definedName>
    <definedName name="Z_D7A25FDD_A3C9_44FD_A742_E66110121BF7_.wvu.PrintArea" localSheetId="14" hidden="1">'2013 FY'!$A$1:$E$59</definedName>
    <definedName name="Z_D7A25FDD_A3C9_44FD_A742_E66110121BF7_.wvu.PrintArea" localSheetId="12" hidden="1">'2013 H1'!$A$1:$E$59</definedName>
    <definedName name="Z_D7A25FDD_A3C9_44FD_A742_E66110121BF7_.wvu.PrintArea" localSheetId="11" hidden="1">'2013 Q1'!$A$1:$E$58</definedName>
    <definedName name="Z_D7A25FDD_A3C9_44FD_A742_E66110121BF7_.wvu.PrintArea" localSheetId="13" hidden="1">'2013 Q3'!$A$1:$E$55</definedName>
    <definedName name="Z_D7A25FDD_A3C9_44FD_A742_E66110121BF7_.wvu.PrintArea" localSheetId="18" hidden="1">'2014 FY'!$A$1:$E$58</definedName>
    <definedName name="Z_D7A25FDD_A3C9_44FD_A742_E66110121BF7_.wvu.PrintArea" localSheetId="16" hidden="1">'2014 H1'!$A$1:$E$58</definedName>
    <definedName name="Z_D7A25FDD_A3C9_44FD_A742_E66110121BF7_.wvu.PrintArea" localSheetId="15" hidden="1">'2014 Q1'!$A$1:$E$58</definedName>
    <definedName name="Z_D7A25FDD_A3C9_44FD_A742_E66110121BF7_.wvu.PrintArea" localSheetId="17" hidden="1">'2014 Q3'!$A$1:$E$60</definedName>
    <definedName name="Z_D7A25FDD_A3C9_44FD_A742_E66110121BF7_.wvu.PrintArea" localSheetId="20" hidden="1">'2015 H1'!$A$1:$E$58</definedName>
    <definedName name="Z_D7A25FDD_A3C9_44FD_A742_E66110121BF7_.wvu.PrintArea" localSheetId="19" hidden="1">'2015 Q1'!$A$1:$E$58</definedName>
    <definedName name="Z_D7A25FDD_A3C9_44FD_A742_E66110121BF7_.wvu.PrintArea" localSheetId="21" hidden="1">'2015 Q3'!$A$1:$E$58</definedName>
    <definedName name="Z_E09A09FF_0094_468A_9034_5683448B0F42_.wvu.PrintArea" localSheetId="23" hidden="1">'2016 Q1'!$A$1:$E$63</definedName>
    <definedName name="Z_E09A09FF_0094_468A_9034_5683448B0F42_.wvu.PrintArea" localSheetId="27" hidden="1">'2017 Q1'!$A$1:$E$63</definedName>
    <definedName name="Z_E7377946_C371_4E79_B472_A70E0D2EC8FD_.wvu.PrintArea" localSheetId="2" hidden="1">'2010 FY'!$A$1:$E$99</definedName>
    <definedName name="Z_E7377946_C371_4E79_B472_A70E0D2EC8FD_.wvu.PrintArea" localSheetId="0" hidden="1">'2010 H1'!$A$1:$E$87</definedName>
    <definedName name="Z_E7377946_C371_4E79_B472_A70E0D2EC8FD_.wvu.PrintArea" localSheetId="1" hidden="1">'2010 Q3'!$A$1:$E$86</definedName>
    <definedName name="Z_E7377946_C371_4E79_B472_A70E0D2EC8FD_.wvu.PrintArea" localSheetId="6" hidden="1">'2011 FY'!$A$1:$E$64</definedName>
    <definedName name="Z_E7377946_C371_4E79_B472_A70E0D2EC8FD_.wvu.PrintArea" localSheetId="4" hidden="1">'2011 H1'!$A$1:$E$63</definedName>
    <definedName name="Z_E7377946_C371_4E79_B472_A70E0D2EC8FD_.wvu.PrintArea" localSheetId="3" hidden="1">'2011 Q1'!$A$1:$E$81</definedName>
    <definedName name="Z_E7377946_C371_4E79_B472_A70E0D2EC8FD_.wvu.PrintArea" localSheetId="5" hidden="1">'2011 Q3'!$A$1:$E$57</definedName>
    <definedName name="Z_E7377946_C371_4E79_B472_A70E0D2EC8FD_.wvu.PrintArea" localSheetId="10" hidden="1">'2012 FY'!$A$1:$E$59</definedName>
    <definedName name="Z_E7377946_C371_4E79_B472_A70E0D2EC8FD_.wvu.PrintArea" localSheetId="8" hidden="1">'2012 H1'!$A$1:$E$59</definedName>
    <definedName name="Z_E7377946_C371_4E79_B472_A70E0D2EC8FD_.wvu.PrintArea" localSheetId="7" hidden="1">'2012 Q1'!$A$1:$E$59</definedName>
    <definedName name="Z_E7377946_C371_4E79_B472_A70E0D2EC8FD_.wvu.PrintArea" localSheetId="9" hidden="1">'2012 Q3'!$A$1:$E$58</definedName>
    <definedName name="Z_E7377946_C371_4E79_B472_A70E0D2EC8FD_.wvu.PrintArea" localSheetId="14" hidden="1">'2013 FY'!$A$1:$E$59</definedName>
    <definedName name="Z_E7377946_C371_4E79_B472_A70E0D2EC8FD_.wvu.PrintArea" localSheetId="12" hidden="1">'2013 H1'!$A$1:$E$59</definedName>
    <definedName name="Z_E7377946_C371_4E79_B472_A70E0D2EC8FD_.wvu.PrintArea" localSheetId="11" hidden="1">'2013 Q1'!$A$1:$E$58</definedName>
    <definedName name="Z_E7377946_C371_4E79_B472_A70E0D2EC8FD_.wvu.PrintArea" localSheetId="13" hidden="1">'2013 Q3'!$A$1:$E$55</definedName>
    <definedName name="Z_E7377946_C371_4E79_B472_A70E0D2EC8FD_.wvu.PrintArea" localSheetId="18" hidden="1">'2014 FY'!$A$1:$E$58</definedName>
    <definedName name="Z_E7377946_C371_4E79_B472_A70E0D2EC8FD_.wvu.PrintArea" localSheetId="16" hidden="1">'2014 H1'!$A$1:$E$58</definedName>
    <definedName name="Z_E7377946_C371_4E79_B472_A70E0D2EC8FD_.wvu.PrintArea" localSheetId="15" hidden="1">'2014 Q1'!$A$1:$E$58</definedName>
    <definedName name="Z_E7377946_C371_4E79_B472_A70E0D2EC8FD_.wvu.PrintArea" localSheetId="17" hidden="1">'2014 Q3'!$A$1:$E$60</definedName>
    <definedName name="Z_E7377946_C371_4E79_B472_A70E0D2EC8FD_.wvu.PrintArea" localSheetId="20" hidden="1">'2015 H1'!$A$1:$E$58</definedName>
    <definedName name="Z_E7377946_C371_4E79_B472_A70E0D2EC8FD_.wvu.PrintArea" localSheetId="19" hidden="1">'2015 Q1'!$A$1:$E$58</definedName>
    <definedName name="Z_E7377946_C371_4E79_B472_A70E0D2EC8FD_.wvu.PrintArea" localSheetId="21" hidden="1">'2015 Q3'!$A$1:$E$58</definedName>
    <definedName name="Z_ED50CBC6_9519_40F6_9E73_30401C96D84D_.wvu.PrintArea" localSheetId="35" hidden="1">'2019 Q1'!$A$1:$E$71</definedName>
    <definedName name="Z_ED50CBC6_9519_40F6_9E73_30401C96D84D_.wvu.PrintArea" localSheetId="39" hidden="1">'2020 Q1 '!$A$1:$E$71</definedName>
  </definedNames>
  <calcPr calcId="191029"/>
  <customWorkbookViews>
    <customWorkbookView name="Maciejczyk Ewa - Widok osobisty" guid="{0BEBA397-9DCB-486C-80C9-7AF2B6BDE866}" mergeInterval="0" personalView="1" maximized="1" windowWidth="1916" windowHeight="809" activeSheetId="6"/>
    <customWorkbookView name="Otto Sonia - Widok osobisty" guid="{E7377946-C371-4E79-B472-A70E0D2EC8FD}" mergeInterval="0" personalView="1" maximized="1" windowWidth="1916" windowHeight="855" activeSheetId="14"/>
    <customWorkbookView name="Magdalena Wilczek - Widok osobisty" guid="{D7A25FDD-A3C9-44FD-A742-E66110121BF7}" mergeInterval="0" personalView="1" maximized="1" windowWidth="1536" windowHeight="714"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3" i="54" l="1"/>
  <c r="C71" i="54" s="1"/>
  <c r="B71" i="54" s="1"/>
  <c r="C88" i="54"/>
  <c r="C70" i="54"/>
  <c r="B70" i="54" s="1"/>
  <c r="E51" i="50" l="1"/>
  <c r="E48" i="50"/>
  <c r="D30" i="50"/>
  <c r="D26" i="50"/>
  <c r="D22" i="50"/>
  <c r="D19" i="50"/>
  <c r="D12" i="50"/>
  <c r="E11" i="50"/>
  <c r="D9" i="50"/>
  <c r="C84" i="39" l="1"/>
  <c r="C71" i="39"/>
  <c r="B71" i="39" s="1"/>
  <c r="C79" i="39"/>
  <c r="C70" i="39" s="1"/>
  <c r="B70" i="39" s="1"/>
  <c r="E46" i="32"/>
  <c r="E20" i="32"/>
  <c r="D28" i="8"/>
  <c r="D26" i="8"/>
</calcChain>
</file>

<file path=xl/sharedStrings.xml><?xml version="1.0" encoding="utf-8"?>
<sst xmlns="http://schemas.openxmlformats.org/spreadsheetml/2006/main" count="4317" uniqueCount="541">
  <si>
    <t>SELECTED FIGURES</t>
  </si>
  <si>
    <t>in thousands PLN</t>
  </si>
  <si>
    <t>in thousands EUR</t>
  </si>
  <si>
    <t>Selected consolidated figures of TAURON Polska Energia S.A. Capital Group</t>
  </si>
  <si>
    <r>
      <t xml:space="preserve"> 2010
</t>
    </r>
    <r>
      <rPr>
        <b/>
        <sz val="7"/>
        <color indexed="8"/>
        <rFont val="Arial"/>
        <family val="2"/>
        <charset val="238"/>
      </rPr>
      <t>period from 01.01.2010 to 30.06.2010</t>
    </r>
  </si>
  <si>
    <r>
      <t xml:space="preserve"> 2009
</t>
    </r>
    <r>
      <rPr>
        <b/>
        <sz val="7"/>
        <color indexed="8"/>
        <rFont val="Arial"/>
        <family val="2"/>
        <charset val="238"/>
      </rPr>
      <t>period from 01.01.2009 to 30.06.2009</t>
    </r>
  </si>
  <si>
    <r>
      <t xml:space="preserve">2010
</t>
    </r>
    <r>
      <rPr>
        <b/>
        <sz val="7"/>
        <color indexed="8"/>
        <rFont val="Arial"/>
        <family val="2"/>
        <charset val="238"/>
      </rPr>
      <t>period from 01.01.2010 to 30.06.2010</t>
    </r>
  </si>
  <si>
    <r>
      <t xml:space="preserve">2010
</t>
    </r>
    <r>
      <rPr>
        <b/>
        <sz val="7"/>
        <color theme="1"/>
        <rFont val="Arial"/>
        <family val="2"/>
        <charset val="238"/>
      </rPr>
      <t>period from 01.01.2010 to 30.09.2010</t>
    </r>
  </si>
  <si>
    <r>
      <t xml:space="preserve">2009
</t>
    </r>
    <r>
      <rPr>
        <b/>
        <sz val="7"/>
        <color theme="1"/>
        <rFont val="Arial"/>
        <family val="2"/>
        <charset val="238"/>
      </rPr>
      <t>period from 01.01.2009 to 30.09.2009</t>
    </r>
  </si>
  <si>
    <r>
      <t xml:space="preserve">2010 
</t>
    </r>
    <r>
      <rPr>
        <b/>
        <sz val="7"/>
        <color theme="1"/>
        <rFont val="Arial"/>
        <family val="2"/>
        <charset val="238"/>
      </rPr>
      <t>period from 01.01.2010 to 30.09.2010</t>
    </r>
  </si>
  <si>
    <r>
      <t xml:space="preserve">2010 
</t>
    </r>
    <r>
      <rPr>
        <b/>
        <sz val="7"/>
        <color indexed="8"/>
        <rFont val="Arial"/>
        <family val="2"/>
        <charset val="238"/>
      </rPr>
      <t>period from 01.01.2010 to 31.12.2010</t>
    </r>
  </si>
  <si>
    <r>
      <t xml:space="preserve">2009
</t>
    </r>
    <r>
      <rPr>
        <b/>
        <sz val="7"/>
        <color indexed="8"/>
        <rFont val="Arial"/>
        <family val="2"/>
        <charset val="238"/>
      </rPr>
      <t>period from 01.01.2009 to 31.12.2009</t>
    </r>
  </si>
  <si>
    <r>
      <t xml:space="preserve">2011
</t>
    </r>
    <r>
      <rPr>
        <b/>
        <sz val="7"/>
        <color indexed="8"/>
        <rFont val="Arial"/>
        <family val="2"/>
        <charset val="238"/>
      </rPr>
      <t>period from 01.01.2011 to 31.03.2011</t>
    </r>
  </si>
  <si>
    <r>
      <t xml:space="preserve">2010
</t>
    </r>
    <r>
      <rPr>
        <b/>
        <sz val="7"/>
        <color indexed="8"/>
        <rFont val="Arial"/>
        <family val="2"/>
        <charset val="238"/>
      </rPr>
      <t>period from 01.01.2010 to 31.03.2010</t>
    </r>
  </si>
  <si>
    <r>
      <t xml:space="preserve">2011
</t>
    </r>
    <r>
      <rPr>
        <b/>
        <sz val="7"/>
        <color indexed="8"/>
        <rFont val="Arial"/>
        <family val="2"/>
        <charset val="238"/>
      </rPr>
      <t>period from 01.01.2011 to 30.06.2011</t>
    </r>
  </si>
  <si>
    <r>
      <t xml:space="preserve">2011 
</t>
    </r>
    <r>
      <rPr>
        <b/>
        <sz val="7"/>
        <color indexed="8"/>
        <rFont val="Arial"/>
        <family val="2"/>
        <charset val="238"/>
      </rPr>
      <t>period from 01.01.2011 to 30.09.2011</t>
    </r>
  </si>
  <si>
    <r>
      <t xml:space="preserve">2010
</t>
    </r>
    <r>
      <rPr>
        <b/>
        <sz val="7"/>
        <color indexed="8"/>
        <rFont val="Arial"/>
        <family val="2"/>
        <charset val="238"/>
      </rPr>
      <t>period from 01.01.2010 to 30.09.2010</t>
    </r>
  </si>
  <si>
    <r>
      <t xml:space="preserve">2011
</t>
    </r>
    <r>
      <rPr>
        <b/>
        <sz val="7"/>
        <color indexed="8"/>
        <rFont val="Arial"/>
        <family val="2"/>
        <charset val="238"/>
      </rPr>
      <t>period from 01.01.2011 to 30.09.2011</t>
    </r>
  </si>
  <si>
    <r>
      <t xml:space="preserve">2011 
</t>
    </r>
    <r>
      <rPr>
        <b/>
        <sz val="7"/>
        <color indexed="8"/>
        <rFont val="Arial"/>
        <family val="2"/>
        <charset val="238"/>
      </rPr>
      <t>period from 01.01.2011 to 31.12.2011</t>
    </r>
  </si>
  <si>
    <r>
      <t xml:space="preserve">2012
</t>
    </r>
    <r>
      <rPr>
        <b/>
        <sz val="7"/>
        <color indexed="8"/>
        <rFont val="Arial"/>
        <family val="2"/>
        <charset val="238"/>
      </rPr>
      <t>period from 01.01.2012 to 31.03.2012</t>
    </r>
  </si>
  <si>
    <r>
      <t xml:space="preserve">2012
</t>
    </r>
    <r>
      <rPr>
        <b/>
        <sz val="7"/>
        <color indexed="8"/>
        <rFont val="Arial"/>
        <family val="2"/>
        <charset val="238"/>
      </rPr>
      <t>period from 01.01.2012 to 30.06.2012</t>
    </r>
  </si>
  <si>
    <r>
      <t xml:space="preserve">2012
</t>
    </r>
    <r>
      <rPr>
        <b/>
        <sz val="7"/>
        <color indexed="8"/>
        <rFont val="Arial"/>
        <family val="2"/>
        <charset val="238"/>
      </rPr>
      <t>period from 01.01.2012 to 30.09.2012</t>
    </r>
  </si>
  <si>
    <r>
      <t xml:space="preserve">2012 
</t>
    </r>
    <r>
      <rPr>
        <b/>
        <sz val="7"/>
        <color indexed="8"/>
        <rFont val="Arial"/>
        <family val="2"/>
        <charset val="238"/>
      </rPr>
      <t>period from 01.01.2012 to 31.12.2012</t>
    </r>
  </si>
  <si>
    <r>
      <t xml:space="preserve">2013 
</t>
    </r>
    <r>
      <rPr>
        <b/>
        <sz val="7"/>
        <color indexed="8"/>
        <rFont val="Arial"/>
        <family val="2"/>
        <charset val="238"/>
      </rPr>
      <t>period from 01.01.2013 to 31.03.2013</t>
    </r>
  </si>
  <si>
    <r>
      <t xml:space="preserve">2013 
</t>
    </r>
    <r>
      <rPr>
        <b/>
        <sz val="7"/>
        <color indexed="8"/>
        <rFont val="Arial"/>
        <family val="2"/>
        <charset val="238"/>
      </rPr>
      <t>period from 01.01.2013 to 30.06.2013</t>
    </r>
  </si>
  <si>
    <r>
      <t xml:space="preserve">2013 
</t>
    </r>
    <r>
      <rPr>
        <b/>
        <sz val="7"/>
        <color indexed="8"/>
        <rFont val="Arial"/>
        <family val="2"/>
        <charset val="238"/>
      </rPr>
      <t>period from 01.01.2013 to 30.09.2013</t>
    </r>
  </si>
  <si>
    <r>
      <t xml:space="preserve">2013
</t>
    </r>
    <r>
      <rPr>
        <b/>
        <sz val="7"/>
        <color indexed="8"/>
        <rFont val="Arial"/>
        <family val="2"/>
        <charset val="238"/>
      </rPr>
      <t>period from 01.01.2013 to 31.12.2013</t>
    </r>
  </si>
  <si>
    <r>
      <t xml:space="preserve">2014
</t>
    </r>
    <r>
      <rPr>
        <b/>
        <sz val="7"/>
        <color indexed="8"/>
        <rFont val="Arial"/>
        <family val="2"/>
        <charset val="238"/>
      </rPr>
      <t>period from 01.01.2014 to 31.03.2014</t>
    </r>
  </si>
  <si>
    <r>
      <t xml:space="preserve">2014
</t>
    </r>
    <r>
      <rPr>
        <b/>
        <sz val="7"/>
        <color indexed="8"/>
        <rFont val="Arial"/>
        <family val="2"/>
        <charset val="238"/>
      </rPr>
      <t>period from 01.01.2014 to 30.06.2014</t>
    </r>
  </si>
  <si>
    <r>
      <t xml:space="preserve">2014
</t>
    </r>
    <r>
      <rPr>
        <b/>
        <sz val="7"/>
        <color indexed="8"/>
        <rFont val="Arial"/>
        <family val="2"/>
        <charset val="238"/>
      </rPr>
      <t>period from 01.01.2014 to 30.09.2014</t>
    </r>
  </si>
  <si>
    <r>
      <t xml:space="preserve">2014
</t>
    </r>
    <r>
      <rPr>
        <b/>
        <sz val="7"/>
        <color indexed="8"/>
        <rFont val="Arial"/>
        <family val="2"/>
        <charset val="238"/>
      </rPr>
      <t>period from 01.01.2014 to 31.12.2014</t>
    </r>
  </si>
  <si>
    <r>
      <t xml:space="preserve">2015
</t>
    </r>
    <r>
      <rPr>
        <b/>
        <sz val="7"/>
        <color indexed="8"/>
        <rFont val="Arial"/>
        <family val="2"/>
        <charset val="238"/>
      </rPr>
      <t>period from 01.01.2015 to 31.03.2015</t>
    </r>
  </si>
  <si>
    <r>
      <t xml:space="preserve">2015
</t>
    </r>
    <r>
      <rPr>
        <b/>
        <sz val="7"/>
        <color indexed="8"/>
        <rFont val="Arial"/>
        <family val="2"/>
        <charset val="238"/>
      </rPr>
      <t>period from 01.01.2015 to 30.06.2015</t>
    </r>
  </si>
  <si>
    <r>
      <t xml:space="preserve">2015
</t>
    </r>
    <r>
      <rPr>
        <b/>
        <sz val="7"/>
        <color indexed="8"/>
        <rFont val="Arial"/>
        <family val="2"/>
        <charset val="238"/>
      </rPr>
      <t>period from 01.01.2015 to 30.09.2015</t>
    </r>
  </si>
  <si>
    <t>Selected standalone figures of TAURON Polska Energia S.A.</t>
  </si>
  <si>
    <t>As of 30.09.2015</t>
  </si>
  <si>
    <t>As of 31.12.2014</t>
  </si>
  <si>
    <t>As of 30.06.2015</t>
  </si>
  <si>
    <t>As of 31.03.2015</t>
  </si>
  <si>
    <t>As of 31.12.2013</t>
  </si>
  <si>
    <t>As of 30.09.2014</t>
  </si>
  <si>
    <t>As of 30.06.2014</t>
  </si>
  <si>
    <t>As of 31.03.2014</t>
  </si>
  <si>
    <t>As of 31.12.2012</t>
  </si>
  <si>
    <t>As of 30.09.2013</t>
  </si>
  <si>
    <t>As of 30.06.2013</t>
  </si>
  <si>
    <t>As of 31.03.2013</t>
  </si>
  <si>
    <t>As of 30.09.2012</t>
  </si>
  <si>
    <t>As of 31.12.2011</t>
  </si>
  <si>
    <t>As of 30.06.2012</t>
  </si>
  <si>
    <t>As of 31.03.2012</t>
  </si>
  <si>
    <t>As of 31.12.2010</t>
  </si>
  <si>
    <t>As of 30.09.2011</t>
  </si>
  <si>
    <t>As of 30.06.2011</t>
  </si>
  <si>
    <t>As of 31.03.2011</t>
  </si>
  <si>
    <t>As of 31.12.2009</t>
  </si>
  <si>
    <t>As of 30.09.2010</t>
  </si>
  <si>
    <t>As of 30.06.2010</t>
  </si>
  <si>
    <r>
      <t xml:space="preserve">As of 31.12.2011 </t>
    </r>
    <r>
      <rPr>
        <b/>
        <sz val="7"/>
        <color theme="1"/>
        <rFont val="Arial"/>
        <family val="2"/>
        <charset val="238"/>
      </rPr>
      <t>(adjusted figures)</t>
    </r>
  </si>
  <si>
    <r>
      <t xml:space="preserve">As of 31.12.2011
</t>
    </r>
    <r>
      <rPr>
        <b/>
        <sz val="7"/>
        <color theme="1"/>
        <rFont val="Arial"/>
        <family val="2"/>
        <charset val="238"/>
      </rPr>
      <t>(adjusted figures)</t>
    </r>
  </si>
  <si>
    <r>
      <t xml:space="preserve">2011 
</t>
    </r>
    <r>
      <rPr>
        <b/>
        <sz val="7"/>
        <color indexed="8"/>
        <rFont val="Arial"/>
        <family val="2"/>
        <charset val="238"/>
      </rPr>
      <t xml:space="preserve">period from 01.01.2011 to 31.12.2011
</t>
    </r>
    <r>
      <rPr>
        <b/>
        <i/>
        <sz val="7"/>
        <color indexed="8"/>
        <rFont val="Arial"/>
        <family val="2"/>
        <charset val="238"/>
      </rPr>
      <t>(adjusted figures)</t>
    </r>
  </si>
  <si>
    <r>
      <t xml:space="preserve">2012 
</t>
    </r>
    <r>
      <rPr>
        <b/>
        <sz val="7"/>
        <color indexed="8"/>
        <rFont val="Arial"/>
        <family val="2"/>
        <charset val="238"/>
      </rPr>
      <t xml:space="preserve">period from 01.01.2012 to 31.03.2012
</t>
    </r>
    <r>
      <rPr>
        <b/>
        <i/>
        <sz val="7"/>
        <color indexed="8"/>
        <rFont val="Arial"/>
        <family val="2"/>
        <charset val="238"/>
      </rPr>
      <t>(adjusted figures)</t>
    </r>
  </si>
  <si>
    <r>
      <t xml:space="preserve">2012 
</t>
    </r>
    <r>
      <rPr>
        <b/>
        <sz val="7"/>
        <color indexed="8"/>
        <rFont val="Arial"/>
        <family val="2"/>
        <charset val="238"/>
      </rPr>
      <t xml:space="preserve">period from 01.01.2012 to 30.06.2012
</t>
    </r>
    <r>
      <rPr>
        <b/>
        <i/>
        <sz val="7"/>
        <color indexed="8"/>
        <rFont val="Arial"/>
        <family val="2"/>
        <charset val="238"/>
      </rPr>
      <t>(adjusted figures)</t>
    </r>
  </si>
  <si>
    <r>
      <t xml:space="preserve">As of 31.12.2012
</t>
    </r>
    <r>
      <rPr>
        <b/>
        <sz val="7"/>
        <color theme="1"/>
        <rFont val="Arial"/>
        <family val="2"/>
        <charset val="238"/>
      </rPr>
      <t>(adjusted figures)</t>
    </r>
  </si>
  <si>
    <r>
      <t xml:space="preserve">2012 
</t>
    </r>
    <r>
      <rPr>
        <b/>
        <sz val="7"/>
        <color indexed="8"/>
        <rFont val="Arial"/>
        <family val="2"/>
        <charset val="238"/>
      </rPr>
      <t xml:space="preserve">period from 01.01.2012 to 31.12.2012
</t>
    </r>
    <r>
      <rPr>
        <b/>
        <i/>
        <sz val="7"/>
        <color indexed="8"/>
        <rFont val="Arial"/>
        <family val="2"/>
        <charset val="238"/>
      </rPr>
      <t>(adjusted figures)</t>
    </r>
  </si>
  <si>
    <t>Sales revenue</t>
  </si>
  <si>
    <t>Operating profit</t>
  </si>
  <si>
    <t>Net profit</t>
  </si>
  <si>
    <t>Net profit attributable to shareholders of the parent company</t>
  </si>
  <si>
    <t xml:space="preserve">Net profit attributable to non-controlling interests </t>
  </si>
  <si>
    <t>Other comprehensive income</t>
  </si>
  <si>
    <t>Total comprehensive income</t>
  </si>
  <si>
    <t xml:space="preserve">Total comprehensive income attributable to shareholders of the parent company </t>
  </si>
  <si>
    <t>Total comprehensive income attributable to non-controlling interests</t>
  </si>
  <si>
    <t>Earnings per share (in PLN/EUR) (basic and diluted)</t>
  </si>
  <si>
    <t>Weighted average number of shares (pcs.) (basic and diluted)</t>
  </si>
  <si>
    <t>Cash flows from operating activities</t>
  </si>
  <si>
    <t>Cash flows from investing activities</t>
  </si>
  <si>
    <t>Cash flows from financing activities</t>
  </si>
  <si>
    <t>Net increase (decrease) in cash and cash equivalents</t>
  </si>
  <si>
    <t>Non-current assets</t>
  </si>
  <si>
    <t>Current assets</t>
  </si>
  <si>
    <t>Total assets</t>
  </si>
  <si>
    <t>Issued capital</t>
  </si>
  <si>
    <t>Equity attributable to shareholders of the parent company</t>
  </si>
  <si>
    <t>Equity attributable to non-controlling interests</t>
  </si>
  <si>
    <t>Total equity</t>
  </si>
  <si>
    <t>Long-term liabilities</t>
  </si>
  <si>
    <t>Short-term liabilities</t>
  </si>
  <si>
    <t>Total liabilities</t>
  </si>
  <si>
    <t xml:space="preserve">Net increase (decrease) in cash and cash equivalents </t>
  </si>
  <si>
    <t>Non-current assets classified as held for sale</t>
  </si>
  <si>
    <t>The aforementioned financial information for H1 2010 and 2009 has been converted into EUR in accordance with the following rules:</t>
  </si>
  <si>
    <t>- particular items in the statement of financial standing - in accordance with the average NBP exchange rate announced as of 30 June 2010 - 4.1458 PLN/EUR (as of 31 December 2009 - 4.1082 PLN/EUR)</t>
  </si>
  <si>
    <t>The aforementioned financial information for Q3 2010 and 2009 has been converted into EUR in accordance with the following rules:</t>
  </si>
  <si>
    <t>- particular items in the statement of financial standing - in accordance with the average NBP exchange rate announced as of 30 September 2010 - 3.9870 PLN/EUR (as of 31 December 2009 - 4.1082 PLN/EUR)</t>
  </si>
  <si>
    <t>The aforementioned financial information for the years 2010 and 2009 has been converted into EUR in accordance with the following rules:</t>
  </si>
  <si>
    <t>- particular items in the statement of financial standing - in accordance with the average NBP exchange rate announced as of 31 December 2010 - 3.9603 PLN/EUR (as of 31 December 2009 - 4.1082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</si>
  <si>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2010 to 31 December 2010 - 4.0044 PLN/EUR (for the period from 1 January 2009 to 31 December 2009 - 4.3406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</si>
  <si>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to 30 June 2010 - 4.0042 PLN/EUR (for the period from 1 January to 30 June 2009 - 4.5184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</si>
  <si>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to 30 September 2010 - 4.0027 PLN/EUR (for the period from 1 January to 30 September 2009 - 4.3993 PLN/EUR).</t>
  </si>
  <si>
    <t>The aforementioned financial information for the years 2011 and 2010 has been converted into EUR in accordance with the following rules:</t>
  </si>
  <si>
    <t>- particular items in the statement of financial standing - in accordance with the average NBP exchange rate announced as of 31 March 2011 - 4.0119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</si>
  <si>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31 March 2011 - 3.9742 PLN/EUR (for the period from 1 January 2010 to 31 March 2010 - 3.9669 PLN/EUR).</t>
  </si>
  <si>
    <t>- particular items in the statement of financial standing - in accordance with the average NBP exchange rate announced as of 30 June 2011 - 3.9866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</si>
  <si>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30 June 2011 - 3.9673 PLN/EUR (for the period from 1 January 2010 to 30 June 2010 - 4.0042 PLN/EUR).</t>
  </si>
  <si>
    <t>The aforementioned financial information for Q1 2011 and 2010 has been converted into EUR in accordance with the following rules:</t>
  </si>
  <si>
    <t>The aforementioned financial information for H1 2011 and 2010 has been converted into EUR in accordance with the following rules:</t>
  </si>
  <si>
    <t>The aforementioned financial information for Q3 2011 and 2010 has been converted into EUR in accordance with the following rules:</t>
  </si>
  <si>
    <t>- particular items in the statement of financial standing - in accordance with the average NBP exchange rate announced as of 30 September 2011 - 4.4112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</si>
  <si>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30 September 2011 - 4.0413 PLN/EUR (for the period from 1 January 2010 to 30 September 2010 - 4.0027 PLN/EUR).</t>
  </si>
  <si>
    <t>- particular items in the statement of financial standing - in accordance with the average NBP exchange rate announced as of 30 December 2011 - 4.4168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</si>
  <si>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31 December 2011 - 4.1401 PLN/EUR (for the period from 1 January 2010 to 31 December 2010 - 4.0044 PLN/EUR).</t>
  </si>
  <si>
    <t>The aforementioned financial information for Q1 2012 and 2011 has been converted into EUR in accordance with the following rules:</t>
  </si>
  <si>
    <t>- particular items in the statement of financial standing - in accordance with the average NBP exchange rate announced as of 30 March 2012 - 4.1616 PLN/EUR (as of 31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</si>
  <si>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31 March 2012 - 4.1750 PLN/EUR (for the period from 1 January 2011 to 31 March 2011 - 3.9742 PLN/EUR).</t>
  </si>
  <si>
    <t>The aforementioned financial information for H1 2012 and 2011 has been converted into EUR in accordance with the following rules:</t>
  </si>
  <si>
    <t>- particular items in the statement of financial standing - in accordance with the average NBP exchange rate announced as of 29 June 2012 - 4.2613 PLN/EUR (as of 30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</si>
  <si>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30 June 2012 - 4.2246 PLN/EUR (for the period from 1 January 2011 to 30 June 2011 - 3.9673 PLN/EUR).</t>
  </si>
  <si>
    <t>The aforementioned financial information for Q3 2012 and 2011 has been converted into EUR in accordance with the following rules:</t>
  </si>
  <si>
    <t>- particular items in the statement of financial standing - in accordance with the average NBP exchange rate announced as of 28 September 2012 - 4.1138 PLN/EUR (as of 30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</si>
  <si>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30 September 2012 - 4.1948 PLN/EUR (for the period from 1 January 2011 to 30 September 2011 - 4.0413 PLN/EUR).</t>
  </si>
  <si>
    <t>The aforementioned financial information for the years 2012 and 2011 has been converted into EUR in accordance with the following rules:</t>
  </si>
  <si>
    <t>- particular items in the statement of financial standing - in accordance with the average NBP exchange rate announced as of 31 December 2012 - 4.0882 PLN/EUR (as of 30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</si>
  <si>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31 December 2012 - 4.1736 PLN/EUR (for the period from 1 January 2011 to 31 December 2011 - 4.1401 PLN/EUR).</t>
  </si>
  <si>
    <t>The aforementioned financial information for Q1 2013 and 2012 has been converted into EUR in accordance with the following rules:</t>
  </si>
  <si>
    <t>- particular items in the statement of financial standing - in accordance with the average NBP exchange rate announced as of 29 March 2013 - 4.1774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</si>
  <si>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31 March 2013 - 4.1738 PLN/EUR (for the period from 1 January 2012 to 31 March 2012 - 4.1750 PLN/EUR).</t>
  </si>
  <si>
    <t>The aforementioned financial information for H1 2013 and 2012 has been converted into EUR in accordance with the following rules:</t>
  </si>
  <si>
    <t>- particular items in the statement of financial standing - in accordance with the average NBP exchange rate announced as of 28 June 2013 - 4.3292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</si>
  <si>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30 June 2013 - 4.2140 PLN/EUR (for the period from 1 January 2012 to 30 June 2012 - 4.2246 PLN/EUR).</t>
  </si>
  <si>
    <t>The aforementioned financial information for Q3 2013 and 2012 has been converted into EUR in accordance with the following rules:</t>
  </si>
  <si>
    <t>- particular items in the statement of financial standing - in accordance with the average NBP exchange rate announced as of 30 September 2013 - 4.2163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</si>
  <si>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30 September 2013 - 4.2231 PLN/EUR (for the period from 1 January 2012 to 30 September 2012 - 4.1948 PLN/EUR).</t>
  </si>
  <si>
    <t>The aforementioned financial information for the years 2013 and 2012 has been converted into EUR in accordance with the following rules:</t>
  </si>
  <si>
    <t>- particular items in the statement of financial standing - in accordance with the average NBP exchange rate announced as of 31 December 2013 - 4.1472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</si>
  <si>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31 December 2013 - 4.2110 PLN/EUR (for the period from 1 January 2012 to 31 December 2012 - 4.1736 PLN/EUR).</t>
  </si>
  <si>
    <t>The aforementioned financial information for Q1 2014 and 2013 has been converted into EUR in accordance with the following rules:</t>
  </si>
  <si>
    <t>- particular items in the statement of financial standing - in accordance with the average NBP exchange rate announced as of 31 March 2014 - 4.1713 PLN/EUR (as of 31 December 2013 - 4.1472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</si>
  <si>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31 December 2014 - 4.1894 PLN/EUR (for the period from 1 January 2013 to 31 March 2013 - 4.1738 PLN/EUR).</t>
  </si>
  <si>
    <t>The aforementioned financial information for H1 2014 and 2013 has been converted into EUR in accordance with the following rules:</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</si>
  <si>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30 June 2014 - 4.1784 PLN/EUR (for the period from 1 January 2013 to 30 June 2013 - 4.2140 PLN/EUR).</t>
  </si>
  <si>
    <t>The aforementioned financial information for Q3 2014 and 2013 has been converted into EUR in accordance with the following rules:</t>
  </si>
  <si>
    <t>- particular items in the statement of financial standing - in accordance with the average NBP exchange rate announced as of 31 June 2014 - 4.1609 PLN/EUR (as of 31 December 2013 - 4.1472 PLN/EUR)</t>
  </si>
  <si>
    <t>- particular items in the statement of financial standing - in accordance with the average NBP exchange rate announced as of 30 September 2014 - 4.1755 PLN/EUR (as of 31 December 2013 - 4.1472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</si>
  <si>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30 September 2014 - 4.1803 PLN/EUR (for the period from 1 January 2013 to 30 September 2013 - 4.2231 PLN/EUR).</t>
  </si>
  <si>
    <t>The aforementioned financial information for the years 2014 and 2013 has been converted into EUR in accordance with the following rules:</t>
  </si>
  <si>
    <t>- particular items in the statement of financial standing - in accordance with the average NBP exchange rate announced as of 31 December 2014 - 4.2623 PLN/EUR (as of 31 December 2013 - 4.1472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</si>
  <si>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31 December 2014 - 4.1893 PLN/EUR (for the period from 1 January 2013 to 31 December 2013 - 4.2110 PLN/EUR).</t>
  </si>
  <si>
    <t>The aforementioned financial information for Q1 2015 and 2014 has been converted into EUR in accordance with the following rules:</t>
  </si>
  <si>
    <t>- particular items in the statement of financial standing - in accordance with the average NBP exchange rate announced as of 31 March 2015 - 4.0890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</si>
  <si>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31 March 2015 - 4.1489 PLN/EUR (for the period from 1 January 2014 to 31 March 2014 - 4.1894 PLN/EUR).</t>
  </si>
  <si>
    <t>The aforementioned financial information for H1 2015 and 2014 has been converted into EUR in accordance with the following rules:</t>
  </si>
  <si>
    <t>- particular items in the statement of financial standing - in accordance with the average NBP exchange rate announced as of 30 June 2015 - 4.1944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</si>
  <si>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30 June 2015 - 4.1341 PLN/EUR (for the period from 1 January 2014 to 30 June 2014 - 4.1784 PLN/EUR).</t>
  </si>
  <si>
    <t>The aforementioned financial information for Q3 2015 and 2014 has been converted into EUR in accordance with the following rules:</t>
  </si>
  <si>
    <t>- particular items in the statement of financial standing - in accordance with the average NBP exchange rate announced as of 30 September 2015 - 4.2386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</si>
  <si>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30 September 2015 - 4.1585 PLN/EUR (for the period from 1 January 2014 to 30 September 2014 - 4.1803 PLN/EUR).</t>
  </si>
  <si>
    <r>
      <t xml:space="preserve">2013 
</t>
    </r>
    <r>
      <rPr>
        <b/>
        <sz val="7"/>
        <color indexed="8"/>
        <rFont val="Arial"/>
        <family val="2"/>
        <charset val="238"/>
      </rPr>
      <t xml:space="preserve">period from 01.01.2013 to 31.03.2013
</t>
    </r>
    <r>
      <rPr>
        <b/>
        <i/>
        <sz val="7"/>
        <color indexed="8"/>
        <rFont val="Arial"/>
        <family val="2"/>
        <charset val="238"/>
      </rPr>
      <t>(adjusted figures)</t>
    </r>
  </si>
  <si>
    <r>
      <t xml:space="preserve">2013 
</t>
    </r>
    <r>
      <rPr>
        <b/>
        <sz val="7"/>
        <color indexed="8"/>
        <rFont val="Arial"/>
        <family val="2"/>
        <charset val="238"/>
      </rPr>
      <t xml:space="preserve">period from 01.01.2013 to 30.06.2013
</t>
    </r>
    <r>
      <rPr>
        <b/>
        <i/>
        <sz val="7"/>
        <color indexed="8"/>
        <rFont val="Arial"/>
        <family val="2"/>
        <charset val="238"/>
      </rPr>
      <t>(adjusted figures)</t>
    </r>
  </si>
  <si>
    <r>
      <t xml:space="preserve">2013 
</t>
    </r>
    <r>
      <rPr>
        <b/>
        <sz val="7"/>
        <color indexed="8"/>
        <rFont val="Arial"/>
        <family val="2"/>
        <charset val="238"/>
      </rPr>
      <t xml:space="preserve">period from 01.01.2013 to 30.09.2013
</t>
    </r>
    <r>
      <rPr>
        <b/>
        <i/>
        <sz val="7"/>
        <color indexed="8"/>
        <rFont val="Arial"/>
        <family val="2"/>
        <charset val="238"/>
      </rPr>
      <t>(adjusted figures)</t>
    </r>
  </si>
  <si>
    <r>
      <t xml:space="preserve">As of 31.12.2012
</t>
    </r>
    <r>
      <rPr>
        <b/>
        <sz val="7"/>
        <rFont val="Arial"/>
        <family val="2"/>
        <charset val="238"/>
      </rPr>
      <t>(adjusted figures)</t>
    </r>
  </si>
  <si>
    <r>
      <t xml:space="preserve">2013 
</t>
    </r>
    <r>
      <rPr>
        <b/>
        <sz val="7"/>
        <rFont val="Arial"/>
        <family val="2"/>
        <charset val="238"/>
      </rPr>
      <t>period from 01.01.2013 to 30.09.2013</t>
    </r>
  </si>
  <si>
    <r>
      <t xml:space="preserve">2012 
</t>
    </r>
    <r>
      <rPr>
        <b/>
        <sz val="7"/>
        <rFont val="Arial"/>
        <family val="2"/>
        <charset val="238"/>
      </rPr>
      <t xml:space="preserve">period from 01.01.2012 to 30.09.2012
</t>
    </r>
    <r>
      <rPr>
        <b/>
        <i/>
        <sz val="7"/>
        <rFont val="Arial"/>
        <family val="2"/>
        <charset val="238"/>
      </rPr>
      <t>(adjusted figures)</t>
    </r>
  </si>
  <si>
    <r>
      <t xml:space="preserve">2015
</t>
    </r>
    <r>
      <rPr>
        <b/>
        <sz val="7"/>
        <color indexed="8"/>
        <rFont val="Arial"/>
        <family val="2"/>
        <charset val="238"/>
      </rPr>
      <t>period from 01.01.2015 to 31.12.2015</t>
    </r>
  </si>
  <si>
    <r>
      <t xml:space="preserve">2014
</t>
    </r>
    <r>
      <rPr>
        <b/>
        <sz val="7"/>
        <color indexed="8"/>
        <rFont val="Arial"/>
        <family val="2"/>
        <charset val="238"/>
      </rPr>
      <t xml:space="preserve">period from 01.01.2014 to 31.12.2014 
</t>
    </r>
    <r>
      <rPr>
        <b/>
        <i/>
        <sz val="7"/>
        <color indexed="8"/>
        <rFont val="Arial"/>
        <family val="2"/>
        <charset val="238"/>
      </rPr>
      <t>(adjusted figures)</t>
    </r>
  </si>
  <si>
    <t>Operating profit (loss)</t>
  </si>
  <si>
    <t>Net profit (loss)</t>
  </si>
  <si>
    <t>Net profit (loss) attributable to shareholders of the parent company</t>
  </si>
  <si>
    <t xml:space="preserve">Net profit (loss) attributable to non-controlling interests </t>
  </si>
  <si>
    <t>Total comprehensive income attributable to shareholders of the parent company</t>
  </si>
  <si>
    <t>Earnings (loss) per share (in PLN/EUR) (basic and diluted)</t>
  </si>
  <si>
    <t>As of 31.12.2015</t>
  </si>
  <si>
    <t>The aforementioned financial information for Q4 2015 and 2014 has been converted into EUR in accordance with the following rules:</t>
  </si>
  <si>
    <t>- particular items in the statement of financial standing - in accordance with the average NBP exchange rate announced as of 31 December 2015 - 4.2615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</si>
  <si>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31 December 2015 - 4.1848 PLN/EUR (for the period from 1 January 2014 to 31 December 2014 - 4.1893 PLN/EUR).</t>
  </si>
  <si>
    <r>
      <t xml:space="preserve">2016
</t>
    </r>
    <r>
      <rPr>
        <b/>
        <sz val="7"/>
        <color indexed="8"/>
        <rFont val="Arial"/>
        <family val="2"/>
        <charset val="238"/>
      </rPr>
      <t>period from 01.01.2016 to 31.03.2016</t>
    </r>
  </si>
  <si>
    <r>
      <t xml:space="preserve">2015
</t>
    </r>
    <r>
      <rPr>
        <b/>
        <sz val="7"/>
        <color indexed="8"/>
        <rFont val="Arial"/>
        <family val="2"/>
        <charset val="238"/>
      </rPr>
      <t xml:space="preserve">period from 01.01.2015 to 31.03.2015
</t>
    </r>
    <r>
      <rPr>
        <b/>
        <i/>
        <sz val="7"/>
        <color indexed="8"/>
        <rFont val="Arial"/>
        <family val="2"/>
        <charset val="238"/>
      </rPr>
      <t>(adjusted figures)</t>
    </r>
  </si>
  <si>
    <t>As of 31.03.2016</t>
  </si>
  <si>
    <t>- particular items in the statement of financial standing - in accordance with the average NBP exchange rate announced as of 31 March 2016 - 4.2684 PLN/EUR (as of 31 December 2015 - 4.2615 PLN/EUR)</t>
  </si>
  <si>
    <t>As of 30.06.2016</t>
  </si>
  <si>
    <r>
      <t xml:space="preserve">2015
</t>
    </r>
    <r>
      <rPr>
        <b/>
        <sz val="7"/>
        <color indexed="8"/>
        <rFont val="Arial"/>
        <family val="2"/>
        <charset val="238"/>
      </rPr>
      <t xml:space="preserve">period from 01.01.2015 
to 30.06.2015
</t>
    </r>
    <r>
      <rPr>
        <b/>
        <i/>
        <sz val="7"/>
        <color indexed="8"/>
        <rFont val="Arial"/>
        <family val="2"/>
        <charset val="238"/>
      </rPr>
      <t>(adjusted figures)</t>
    </r>
  </si>
  <si>
    <r>
      <t xml:space="preserve">2016
</t>
    </r>
    <r>
      <rPr>
        <b/>
        <sz val="7"/>
        <color indexed="8"/>
        <rFont val="Arial"/>
        <family val="2"/>
        <charset val="238"/>
      </rPr>
      <t>period from 01.01.2016 
to 30.06.2016</t>
    </r>
  </si>
  <si>
    <r>
      <t xml:space="preserve">2015
</t>
    </r>
    <r>
      <rPr>
        <b/>
        <sz val="7"/>
        <color indexed="8"/>
        <rFont val="Arial"/>
        <family val="2"/>
        <charset val="238"/>
      </rPr>
      <t>period from 01.01.2015 
to 30.06.2015</t>
    </r>
  </si>
  <si>
    <t>The aforementioned financial information for Q1 2016 and 2015 has been converted into EUR in accordance with the following rules:</t>
  </si>
  <si>
    <t>The aforementioned financial information for H1 2016 and 2015 has been converted into EUR in accordance with the following rules:</t>
  </si>
  <si>
    <t>- particular items in the statement of financial standing - in accordance with the average NBP exchange rate announced as of 30 June 2016 - 4.4255 PLN/EUR (as of 31 December 2015 - 4.2615 PLN/EUR)</t>
  </si>
  <si>
    <r>
      <t xml:space="preserve">2016
</t>
    </r>
    <r>
      <rPr>
        <b/>
        <sz val="7"/>
        <color indexed="8"/>
        <rFont val="Arial"/>
        <family val="2"/>
        <charset val="238"/>
      </rPr>
      <t>period from 01.01.2016 to 30.09.2016</t>
    </r>
  </si>
  <si>
    <r>
      <t xml:space="preserve">2015
</t>
    </r>
    <r>
      <rPr>
        <b/>
        <sz val="7"/>
        <color indexed="8"/>
        <rFont val="Arial"/>
        <family val="2"/>
        <charset val="238"/>
      </rPr>
      <t xml:space="preserve">period from 01.01.2015 to 30.09.2015
</t>
    </r>
    <r>
      <rPr>
        <b/>
        <i/>
        <sz val="7"/>
        <color indexed="8"/>
        <rFont val="Arial"/>
        <family val="2"/>
        <charset val="238"/>
      </rPr>
      <t>(adjusted figures)</t>
    </r>
  </si>
  <si>
    <t>As of 30.09.2016</t>
  </si>
  <si>
    <t>The aforementioned financial information for Q3 2016 and 2015 has been converted into EUR in accordance with the following rules:</t>
  </si>
  <si>
    <t>- particular items in the statement of financial standing - in accordance with the average NBP exchange rate announced as of 30 September 2016 - 4.4255 PLN/EUR (as of 31 December 2015 - 4.2615 PLN/EUR)</t>
  </si>
  <si>
    <r>
      <t xml:space="preserve">2016
</t>
    </r>
    <r>
      <rPr>
        <b/>
        <sz val="7"/>
        <color indexed="8"/>
        <rFont val="Arial"/>
        <family val="2"/>
        <charset val="238"/>
      </rPr>
      <t>period from 01.01.2016 to 31.12.2016</t>
    </r>
  </si>
  <si>
    <r>
      <t xml:space="preserve">2015
</t>
    </r>
    <r>
      <rPr>
        <b/>
        <sz val="7"/>
        <color indexed="8"/>
        <rFont val="Arial"/>
        <family val="2"/>
        <charset val="238"/>
      </rPr>
      <t xml:space="preserve">period from 01.01.2015 to 31.12.2015 
</t>
    </r>
    <r>
      <rPr>
        <b/>
        <i/>
        <sz val="7"/>
        <color indexed="8"/>
        <rFont val="Arial"/>
        <family val="2"/>
        <charset val="238"/>
      </rPr>
      <t>(adjusted figures)</t>
    </r>
  </si>
  <si>
    <t>As of 31.12.2016</t>
  </si>
  <si>
    <r>
      <t xml:space="preserve">2015
</t>
    </r>
    <r>
      <rPr>
        <b/>
        <sz val="7"/>
        <color indexed="8"/>
        <rFont val="Arial"/>
        <family val="2"/>
        <charset val="238"/>
      </rPr>
      <t xml:space="preserve">period from 01.01.2015 to 31.12.2015 
</t>
    </r>
  </si>
  <si>
    <r>
      <t xml:space="preserve">2017
</t>
    </r>
    <r>
      <rPr>
        <b/>
        <sz val="7"/>
        <color indexed="8"/>
        <rFont val="Arial"/>
        <family val="2"/>
        <charset val="238"/>
      </rPr>
      <t>period from 01.01.2017 to 31.03.2017</t>
    </r>
  </si>
  <si>
    <r>
      <t xml:space="preserve">2016
</t>
    </r>
    <r>
      <rPr>
        <b/>
        <sz val="7"/>
        <color indexed="8"/>
        <rFont val="Arial"/>
        <family val="2"/>
        <charset val="238"/>
      </rPr>
      <t xml:space="preserve">period from 01.01.2016 to 31.03.2016
</t>
    </r>
    <r>
      <rPr>
        <b/>
        <i/>
        <sz val="7"/>
        <color indexed="8"/>
        <rFont val="Arial"/>
        <family val="2"/>
        <charset val="238"/>
      </rPr>
      <t>(adjusted figures)</t>
    </r>
  </si>
  <si>
    <r>
      <t xml:space="preserve">2017
</t>
    </r>
    <r>
      <rPr>
        <b/>
        <sz val="7"/>
        <color indexed="8"/>
        <rFont val="Arial"/>
        <family val="2"/>
        <charset val="238"/>
      </rPr>
      <t>period from 01.01.2017 to 31.03.2016</t>
    </r>
  </si>
  <si>
    <t>As of 31.03.2017</t>
  </si>
  <si>
    <r>
      <rPr>
        <b/>
        <sz val="10"/>
        <color theme="1"/>
        <rFont val="Arial"/>
        <family val="2"/>
        <charset val="238"/>
      </rPr>
      <t>2016</t>
    </r>
    <r>
      <rPr>
        <b/>
        <sz val="7"/>
        <color theme="1"/>
        <rFont val="Arial"/>
        <family val="2"/>
        <charset val="238"/>
      </rPr>
      <t xml:space="preserve">
period from 01.01.2016 to 31.03.2016
(adjusted figures)</t>
    </r>
  </si>
  <si>
    <r>
      <t xml:space="preserve">2017
</t>
    </r>
    <r>
      <rPr>
        <sz val="7"/>
        <color theme="1"/>
        <rFont val="Arial"/>
        <family val="2"/>
        <charset val="238"/>
      </rPr>
      <t>period from</t>
    </r>
    <r>
      <rPr>
        <b/>
        <sz val="7"/>
        <color indexed="8"/>
        <rFont val="Arial"/>
        <family val="2"/>
        <charset val="238"/>
      </rPr>
      <t xml:space="preserve"> 01.01.2017 to 30.06.2017</t>
    </r>
  </si>
  <si>
    <r>
      <t xml:space="preserve">2016
</t>
    </r>
    <r>
      <rPr>
        <sz val="7"/>
        <color theme="1"/>
        <rFont val="Arial"/>
        <family val="2"/>
        <charset val="238"/>
      </rPr>
      <t>period from</t>
    </r>
    <r>
      <rPr>
        <b/>
        <sz val="7"/>
        <color indexed="8"/>
        <rFont val="Arial"/>
        <family val="2"/>
        <charset val="238"/>
      </rPr>
      <t xml:space="preserve"> 01.01.2016 to 30.06.2016
</t>
    </r>
    <r>
      <rPr>
        <b/>
        <i/>
        <sz val="7"/>
        <color indexed="8"/>
        <rFont val="Arial"/>
        <family val="2"/>
        <charset val="238"/>
      </rPr>
      <t>(adjusted figures)</t>
    </r>
  </si>
  <si>
    <r>
      <t xml:space="preserve">2017
</t>
    </r>
    <r>
      <rPr>
        <b/>
        <sz val="7"/>
        <color indexed="8"/>
        <rFont val="Arial"/>
        <family val="2"/>
        <charset val="238"/>
      </rPr>
      <t xml:space="preserve"> </t>
    </r>
    <r>
      <rPr>
        <sz val="7"/>
        <color indexed="8"/>
        <rFont val="Arial"/>
        <family val="2"/>
        <charset val="238"/>
      </rPr>
      <t xml:space="preserve">period from </t>
    </r>
    <r>
      <rPr>
        <b/>
        <sz val="7"/>
        <color indexed="8"/>
        <rFont val="Arial"/>
        <family val="2"/>
        <charset val="238"/>
      </rPr>
      <t>01.01.2017 to 30.06.2017</t>
    </r>
  </si>
  <si>
    <r>
      <t xml:space="preserve">2016
</t>
    </r>
    <r>
      <rPr>
        <sz val="7"/>
        <color theme="1"/>
        <rFont val="Arial"/>
        <family val="2"/>
        <charset val="238"/>
      </rPr>
      <t>period from</t>
    </r>
    <r>
      <rPr>
        <b/>
        <sz val="10"/>
        <color theme="1"/>
        <rFont val="Arial"/>
        <family val="2"/>
        <charset val="238"/>
      </rPr>
      <t xml:space="preserve"> </t>
    </r>
    <r>
      <rPr>
        <b/>
        <sz val="7"/>
        <color indexed="8"/>
        <rFont val="Arial"/>
        <family val="2"/>
        <charset val="238"/>
      </rPr>
      <t xml:space="preserve">01.01.2016 to 30.06.2016
</t>
    </r>
    <r>
      <rPr>
        <b/>
        <i/>
        <sz val="7"/>
        <color indexed="8"/>
        <rFont val="Arial"/>
        <family val="2"/>
        <charset val="238"/>
      </rPr>
      <t>(adjusted figures)</t>
    </r>
  </si>
  <si>
    <t>As of 30.06.2017</t>
  </si>
  <si>
    <t>- particular items in the statement of financial standing - in accordance with the average NBP exchange rate announced as of 30 June 2017 - 4.2265 PLN/EUR (as of 31 December 2016 - 4.4240 PLN/EUR)</t>
  </si>
  <si>
    <t>SELECTED FINANCIAL DATA</t>
  </si>
  <si>
    <t>in PLN ‘000</t>
  </si>
  <si>
    <t>in EUR ‘000</t>
  </si>
  <si>
    <t>period from 01.01.2017 to 30.09.2017</t>
  </si>
  <si>
    <t>period from 01.01.2016 to 30.09.2016</t>
  </si>
  <si>
    <t>(converted data)</t>
  </si>
  <si>
    <t>Selected consolidated financial data of TAURON Polska Energia S.A. Capital Group</t>
  </si>
  <si>
    <t>Pre-tax profit</t>
  </si>
  <si>
    <t>Net profit attributable to non-controlling shares</t>
  </si>
  <si>
    <t>Other total income</t>
  </si>
  <si>
    <t>Total aggregate income</t>
  </si>
  <si>
    <t>Total aggregate income attributable to shareholders of the parent company</t>
  </si>
  <si>
    <t>Total aggregate income attributable to non-controlling shares</t>
  </si>
  <si>
    <t>Profit per share (in PLN/EUR) (basic and diluted)</t>
  </si>
  <si>
    <t>Weighted average number of shares (in pcs) (basic and diluted)</t>
  </si>
  <si>
    <t>Net cash flows from operating activities</t>
  </si>
  <si>
    <t>Net cash flows from investing activities</t>
  </si>
  <si>
    <t>Net cash flows from financing activities</t>
  </si>
  <si>
    <t>Increase/(decrease) in net cash and equivalents</t>
  </si>
  <si>
    <t>As of 30.09.2017</t>
  </si>
  <si>
    <t>Fixed assets</t>
  </si>
  <si>
    <t>Total Assets</t>
  </si>
  <si>
    <t>Share capital</t>
  </si>
  <si>
    <t>Equity attributable to non-controlling shares</t>
  </si>
  <si>
    <t>Selected financial data of TAURON Polska Energia S.A. on a standalone basis</t>
  </si>
  <si>
    <t>Equity</t>
  </si>
  <si>
    <t>The above Q3 2017 and Q3 2016 financial data was converted into EUR according to the following principles:</t>
  </si>
  <si>
    <r>
      <t>-</t>
    </r>
    <r>
      <rPr>
        <sz val="7"/>
        <color theme="1"/>
        <rFont val="Times New Roman"/>
        <family val="1"/>
        <charset val="238"/>
      </rPr>
      <t xml:space="preserve">         </t>
    </r>
    <r>
      <rPr>
        <sz val="9"/>
        <color theme="1"/>
        <rFont val="Arial"/>
        <family val="2"/>
        <charset val="238"/>
      </rPr>
      <t>individual items of the statement of financial standing - at the average NBP exchange rate announced on September 29, 2017: PLN/EUR 4.3091 (as of December 30, 2016: PLN/EUR 4.4240),</t>
    </r>
  </si>
  <si>
    <r>
      <t xml:space="preserve"> -</t>
    </r>
    <r>
      <rPr>
        <sz val="7"/>
        <color theme="1"/>
        <rFont val="Times New Roman"/>
        <family val="1"/>
        <charset val="238"/>
      </rPr>
      <t xml:space="preserve">         </t>
    </r>
    <r>
      <rPr>
        <sz val="9"/>
        <color theme="1"/>
        <rFont val="Arial"/>
        <family val="2"/>
        <charset val="238"/>
      </rPr>
      <t>individual items of the statement of comprehensive income and the statement of cash flows - at the exchange rate representing the arithmetic mean of average NBP exchange rates announced on the last day of each month of the financial period from January 1, 2017 to September 30, 2017: PLN/EUR 4.2566 (for the period from January 1, 2016 to September 30, 2016: PLN/EUR 4.3688).</t>
    </r>
    <r>
      <rPr>
        <sz val="8"/>
        <color theme="1"/>
        <rFont val="Arial"/>
        <family val="2"/>
        <charset val="238"/>
      </rPr>
      <t xml:space="preserve"> </t>
    </r>
  </si>
  <si>
    <r>
      <rPr>
        <b/>
        <sz val="10"/>
        <color theme="1"/>
        <rFont val="Arial"/>
        <family val="2"/>
        <charset val="238"/>
      </rPr>
      <t>SELECTED FINANCIAL DATA</t>
    </r>
  </si>
  <si>
    <r>
      <rPr>
        <b/>
        <sz val="10"/>
        <color theme="1"/>
        <rFont val="Arial"/>
        <family val="2"/>
        <charset val="238"/>
      </rPr>
      <t>in PLN thou.</t>
    </r>
  </si>
  <si>
    <r>
      <rPr>
        <b/>
        <sz val="10"/>
        <color theme="1"/>
        <rFont val="Arial"/>
        <family val="2"/>
        <charset val="238"/>
      </rPr>
      <t>in EUR thou.</t>
    </r>
  </si>
  <si>
    <r>
      <t xml:space="preserve">2017
</t>
    </r>
    <r>
      <rPr>
        <b/>
        <sz val="7"/>
        <color rgb="FF000000"/>
        <rFont val="Arial"/>
        <family val="2"/>
        <charset val="238"/>
      </rPr>
      <t>period from 01.01.2017 to 31.12.2017</t>
    </r>
  </si>
  <si>
    <r>
      <t xml:space="preserve">2016
</t>
    </r>
    <r>
      <rPr>
        <b/>
        <sz val="7"/>
        <color rgb="FF000000"/>
        <rFont val="Arial"/>
        <family val="2"/>
        <charset val="238"/>
      </rPr>
      <t>period from 01.01.2016 to 31.12.2016</t>
    </r>
  </si>
  <si>
    <r>
      <rPr>
        <b/>
        <i/>
        <sz val="10"/>
        <color theme="1"/>
        <rFont val="Arial"/>
        <family val="2"/>
        <charset val="238"/>
      </rPr>
      <t>Selected consolidated financial data of TAURON Polska Energia S.A. Capital Group</t>
    </r>
  </si>
  <si>
    <t>Status as at 31.12.2017</t>
  </si>
  <si>
    <t>Status as at 31.12.2016</t>
  </si>
  <si>
    <r>
      <rPr>
        <b/>
        <i/>
        <sz val="10"/>
        <color theme="1"/>
        <rFont val="Arial"/>
        <family val="2"/>
        <charset val="238"/>
      </rPr>
      <t>Selected stand-alone financial data of TAURON Polska Energia S.A.</t>
    </r>
  </si>
  <si>
    <t>- individual items of the statement of financial standing - according to the average NBP exchange rate announced on 29 December 2017 - PLN/EUR 4.1709 (as at 30 December 2016 - PLN/EUR 4.424)</t>
  </si>
  <si>
    <t>Net profit (loss) attributable to shareholders of the parent entity</t>
  </si>
  <si>
    <t>Net profit (loss) attributable to non-controlling shares</t>
  </si>
  <si>
    <t>Total aggregate income attributable to shareholders of the parent entity</t>
  </si>
  <si>
    <t>Profit (loss) per share (in PLN/EUR) (basic and diluted)</t>
  </si>
  <si>
    <t>Net cash flows from operating activity</t>
  </si>
  <si>
    <t>Net cash flows from investment activity</t>
  </si>
  <si>
    <t>Net cash flows from financial activity</t>
  </si>
  <si>
    <t>Equity attributable to shareholders of the parent entity</t>
  </si>
  <si>
    <t>sprawozdanie z sytuacji finansowej:</t>
  </si>
  <si>
    <t>sprawozdanie z całkowitych dochodów oraz sprawozdanie z przepływów pieniężnych:</t>
  </si>
  <si>
    <t>średni kurs NBP PLN/EUR na dzień:</t>
  </si>
  <si>
    <t>30.03.2018</t>
  </si>
  <si>
    <t>28.02.2018</t>
  </si>
  <si>
    <t>31.01.2018</t>
  </si>
  <si>
    <r>
      <t xml:space="preserve">2018
</t>
    </r>
    <r>
      <rPr>
        <b/>
        <sz val="7"/>
        <color indexed="8"/>
        <rFont val="Arial"/>
        <family val="2"/>
        <charset val="238"/>
      </rPr>
      <t>period from 01.01.2018 to 31.03.2018</t>
    </r>
  </si>
  <si>
    <r>
      <t xml:space="preserve">2017
</t>
    </r>
    <r>
      <rPr>
        <b/>
        <sz val="7"/>
        <color indexed="8"/>
        <rFont val="Arial"/>
        <family val="2"/>
        <charset val="238"/>
      </rPr>
      <t>period from 01.01.2017 to 31.03.2017
(adjusted figures)</t>
    </r>
  </si>
  <si>
    <t>As of 31.03.2018</t>
  </si>
  <si>
    <r>
      <t xml:space="preserve">As of 31.12.2017
</t>
    </r>
    <r>
      <rPr>
        <b/>
        <sz val="7"/>
        <color theme="1"/>
        <rFont val="Arial"/>
        <family val="2"/>
        <charset val="238"/>
      </rPr>
      <t>(adjusted figures)</t>
    </r>
  </si>
  <si>
    <t>The aforementioned financial information for Q1 2018 and 2017 has been converted into EUR in accordance with the following rules:</t>
  </si>
  <si>
    <t>- particular items in the statement of financial standing - in accordance with the average NBP exchange rate announced as of 30 March 2018 - 4.2085 PLN/EUR (as of 29 December 2017 - 4.1709 PLN/EUR)</t>
  </si>
  <si>
    <t>The aforementioned financial information for Q2 2017 and 2016 has been converted into EUR in accordance with the following rules:</t>
  </si>
  <si>
    <t>The above financial data was converted into EUR, cumulatively for the four quarters of 2017 and 2016, according to the following principles:</t>
  </si>
  <si>
    <t xml:space="preserve">- individual items of the statement of comprehensive income and the statement of cash flows - according to the exchange rate representing the arithmetic mean of average NBP exchange rates announced on the last day of each month of the financial period from 01 January 2017 to 31 December 2017 - PLN/EUR 4.2447 (for the period from 01 January 2016 to 31 December 2016 - PLN/EUR 4.3757 ). </t>
  </si>
  <si>
    <r>
      <t xml:space="preserve">2018
</t>
    </r>
    <r>
      <rPr>
        <b/>
        <sz val="7"/>
        <color indexed="8"/>
        <rFont val="Arial"/>
        <family val="2"/>
        <charset val="238"/>
      </rPr>
      <t>period from 01.01.2018 
to 30.06.2018</t>
    </r>
  </si>
  <si>
    <r>
      <t xml:space="preserve">2017
</t>
    </r>
    <r>
      <rPr>
        <b/>
        <sz val="7"/>
        <color indexed="8"/>
        <rFont val="Arial"/>
        <family val="2"/>
        <charset val="238"/>
      </rPr>
      <t>period from 01.01.2017 
to 30.06.2017
(adjusted figures)</t>
    </r>
  </si>
  <si>
    <t>Selected consolidated figures of TAURON Polska Energia S.A.Capital Group</t>
  </si>
  <si>
    <t>As of 30.06.2018</t>
  </si>
  <si>
    <t>in thouands PLN</t>
  </si>
  <si>
    <r>
      <t xml:space="preserve">2017
</t>
    </r>
    <r>
      <rPr>
        <b/>
        <sz val="7"/>
        <color indexed="8"/>
        <rFont val="Arial"/>
        <family val="2"/>
        <charset val="238"/>
      </rPr>
      <t>period from 01.01.2017 
to 30.06.2017</t>
    </r>
  </si>
  <si>
    <t xml:space="preserve">The above financial data was converted into EUR, cumulatively for the second quarter 2018 and 2017, according to the following principles: </t>
  </si>
  <si>
    <t>- individual items of the statement of financial standing - according to the average NBP exchange rate announced as at 29 June 2018 - 4.3616 PLN/EUR (as at 29 December 2017 - 4.1709 PLN/EUR)</t>
  </si>
  <si>
    <r>
      <t>- individual items of the statement of comprehensive income and the statement of cash flows - according to the exchange rate representing the arithmetic mean of average NBP exchange rates announced on the last day of each month of the financial period from 1 January 2018 to 30 June 2018</t>
    </r>
    <r>
      <rPr>
        <sz val="10"/>
        <color rgb="FFFF0000"/>
        <rFont val="Arial"/>
        <family val="2"/>
        <charset val="238"/>
      </rPr>
      <t xml:space="preserve"> </t>
    </r>
    <r>
      <rPr>
        <sz val="10"/>
        <rFont val="Arial"/>
        <family val="2"/>
        <charset val="238"/>
      </rPr>
      <t>- 4.2395 PLN/EUR</t>
    </r>
    <r>
      <rPr>
        <sz val="10"/>
        <color theme="1"/>
        <rFont val="Arial"/>
        <family val="2"/>
        <charset val="238"/>
      </rPr>
      <t xml:space="preserve"> (for the period from 1 January 2017 to 30 June 2017 - 4.2474 PLN/EUR).</t>
    </r>
  </si>
  <si>
    <t>- particular items in the statement of comprehensive income and statement of cash flows - in accordance with the exchange rate which constitutes an arithmetic mean of average NBP exchange rates announced on the last day of each month of the period from 1 January 2018 to 31 March 2018 - 4.1784 PLN/EUR (for the period from 1 January 2017 to 31 March 2017 - 4.2891 PLN/EUR).</t>
  </si>
  <si>
    <t>- particular items in the statement of comprehensive income and statement of cash flows - in accordance with the exchange rate which constitutes an arithmetic mean of average NBP exchange rates announced on the last day of each month of the period from 1 January 2017 to 30 June 2017 - 4.2474 PLN/EUR (for the period from 1 January 2016 to 30 June 2016 - 4.3805 PLN/EUR).</t>
  </si>
  <si>
    <r>
      <t xml:space="preserve">- particular items in the statement of comprehensive income and statement of cash flows - in accordance with the exchange rate which constitutes an arithmetic mean of average NBP exchange rates announced on the last day of each month of the period from 1 January 2016 to 30 September 2016 - </t>
    </r>
    <r>
      <rPr>
        <sz val="10"/>
        <rFont val="Arial"/>
        <family val="2"/>
        <charset val="238"/>
      </rPr>
      <t>4.3805 PL</t>
    </r>
    <r>
      <rPr>
        <sz val="10"/>
        <color theme="1"/>
        <rFont val="Arial"/>
        <family val="2"/>
        <charset val="238"/>
      </rPr>
      <t>N/EUR (for the period from 1 January 2015 to 30 September 2015 - 4.1341 PLN/EUR).</t>
    </r>
  </si>
  <si>
    <r>
      <t xml:space="preserve">- particular items in the statement of comprehensive income and statement of cash flows - in accordance with the exchange rate which constitutes an arithmetic mean of average NBP exchange rates announced on the last day of each month of the period from 1 January 2016 to 30 June 2016 - </t>
    </r>
    <r>
      <rPr>
        <sz val="10"/>
        <rFont val="Arial"/>
        <family val="2"/>
        <charset val="238"/>
      </rPr>
      <t>4.3805 PL</t>
    </r>
    <r>
      <rPr>
        <sz val="10"/>
        <color theme="1"/>
        <rFont val="Arial"/>
        <family val="2"/>
        <charset val="238"/>
      </rPr>
      <t>N/EUR (for the period from 1 January 2015 to 30 June 2015 - 4.1341 PLN/EUR).</t>
    </r>
  </si>
  <si>
    <r>
      <t xml:space="preserve">- particular items in the statement of comprehensive income and statement of cash flows - in accordance with the exchange rate which constitutes an arithmetic mean of average NBP exchange rates announced on the last day of each month of the period from 1 January 2016 to 31 March 2016 - </t>
    </r>
    <r>
      <rPr>
        <sz val="10"/>
        <rFont val="Arial"/>
        <family val="2"/>
        <charset val="238"/>
      </rPr>
      <t>4.3559 PL</t>
    </r>
    <r>
      <rPr>
        <sz val="10"/>
        <color theme="1"/>
        <rFont val="Arial"/>
        <family val="2"/>
        <charset val="238"/>
      </rPr>
      <t>N/EUR (for the period from 1 January 2015 to 31 March 2015 - 4.1489 PLN/EUR).</t>
    </r>
  </si>
  <si>
    <r>
      <t xml:space="preserve">2018
</t>
    </r>
    <r>
      <rPr>
        <b/>
        <sz val="7"/>
        <color indexed="8"/>
        <rFont val="Arial"/>
        <family val="2"/>
        <charset val="238"/>
      </rPr>
      <t>period from 01.01.2018 
to 30.09.2018</t>
    </r>
  </si>
  <si>
    <r>
      <t xml:space="preserve">2017
</t>
    </r>
    <r>
      <rPr>
        <b/>
        <sz val="7"/>
        <color indexed="8"/>
        <rFont val="Arial"/>
        <family val="2"/>
        <charset val="238"/>
      </rPr>
      <t>period from 01.01.2017 
to 30.09.2017
(adjusted figures)</t>
    </r>
  </si>
  <si>
    <t>As of 30.09.2018</t>
  </si>
  <si>
    <r>
      <t xml:space="preserve">2017
</t>
    </r>
    <r>
      <rPr>
        <b/>
        <sz val="7"/>
        <color indexed="8"/>
        <rFont val="Arial"/>
        <family val="2"/>
        <charset val="238"/>
      </rPr>
      <t>period from 01.01.2017 
to 30.09.2017</t>
    </r>
  </si>
  <si>
    <t xml:space="preserve">The above financial data was converted into EUR, cumulatively for the third quarter 2018 and 2017, according to the following principles: </t>
  </si>
  <si>
    <t>- individual items of the statement of financial standing - according to the average NBP exchange rate announced as at 28 September 2018 - 4.2714 PLN/EUR (as of 29 December 2017 - 4.1709 PLN/EUR)</t>
  </si>
  <si>
    <r>
      <t>- individual items of the statement of comprehensive income and the statement of cash flows - according to the exchange rate representing the arithmetic mean of average NBP exchange rates announced on the last day of each month of the financial period from 1 January 2018 to 30 September 2018</t>
    </r>
    <r>
      <rPr>
        <sz val="10"/>
        <color rgb="FFFF0000"/>
        <rFont val="Arial"/>
        <family val="2"/>
        <charset val="238"/>
      </rPr>
      <t xml:space="preserve"> </t>
    </r>
    <r>
      <rPr>
        <sz val="10"/>
        <rFont val="Arial"/>
        <family val="2"/>
        <charset val="238"/>
      </rPr>
      <t>- 4.2535 PLN/EUR</t>
    </r>
    <r>
      <rPr>
        <sz val="10"/>
        <color theme="1"/>
        <rFont val="Arial"/>
        <family val="2"/>
        <charset val="238"/>
      </rPr>
      <t xml:space="preserve"> (for the period from 1 January 2017 to 30 September 2017 - 4.2566 PLN/EUR).</t>
    </r>
  </si>
  <si>
    <t>in PLN thou.</t>
  </si>
  <si>
    <t>in EUR thou.</t>
  </si>
  <si>
    <r>
      <t xml:space="preserve">2018
</t>
    </r>
    <r>
      <rPr>
        <b/>
        <sz val="7"/>
        <color rgb="FF000000"/>
        <rFont val="Titillium Web"/>
        <charset val="238"/>
      </rPr>
      <t>period from 01.01.2018 to 31.12.2018</t>
    </r>
  </si>
  <si>
    <r>
      <t xml:space="preserve">2017
</t>
    </r>
    <r>
      <rPr>
        <b/>
        <sz val="7"/>
        <color rgb="FF000000"/>
        <rFont val="Titillium Web"/>
        <charset val="238"/>
      </rPr>
      <t>period from 01.01.2017 to 31.12.2017
(adjusted figures)</t>
    </r>
  </si>
  <si>
    <t>Status as at 31.12.2018</t>
  </si>
  <si>
    <t>Status as at 31.12.2017
(adjusted figures)</t>
  </si>
  <si>
    <t>Selected stand-alone financial data of TAURON Polska Energia S.A.</t>
  </si>
  <si>
    <r>
      <t xml:space="preserve">2017
</t>
    </r>
    <r>
      <rPr>
        <b/>
        <sz val="7"/>
        <color rgb="FF000000"/>
        <rFont val="Titillium Web"/>
        <charset val="238"/>
      </rPr>
      <t>period from 01.01.2017 to 31.12.2017</t>
    </r>
  </si>
  <si>
    <t>The above financial data were converted into EUR, for the 2018 and 2017, according to the following principles:</t>
  </si>
  <si>
    <t>- individual items of the statement of financial standing - according to the average NBP exchange rate announced on 31 December 2018 - PLN/EUR 4.3 (as at 29 December 2017 - PLN/EUR 4.1709)</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</si>
  <si>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2018 to 31 December 2018 - PLN/EUR 4.2669 (for the period from 1 January 2017 to 31 December 2017 - PLN/EUR 4.2447). </t>
  </si>
  <si>
    <t>Status as at 
31.03.2019</t>
  </si>
  <si>
    <t>Selected standalone financial data of TAURON Polska Energia S.A.</t>
  </si>
  <si>
    <t>Status as at 
31.12.2018</t>
  </si>
  <si>
    <t>The above financial data were converted into EUR, according to the following principles:</t>
  </si>
  <si>
    <t>- individual items of the statement of financial standing - according to the average NBP exchange rate announced on 29 March 2019 - PLN/EUR 4.3013 (as at 31 December 2018 - PLN/EUR 4.3)</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</si>
  <si>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2019 to 31 March 2019 - PLN/EUR 4.2978 (for the period from 1 January 2018 to 31 March 2018 - PLN/EUR 4.1784). </t>
  </si>
  <si>
    <r>
      <t xml:space="preserve">2019
</t>
    </r>
    <r>
      <rPr>
        <b/>
        <sz val="7"/>
        <color theme="1"/>
        <rFont val="Arial"/>
        <family val="2"/>
        <charset val="238"/>
      </rPr>
      <t>period from 01.01.2019 to 31.03.2019</t>
    </r>
  </si>
  <si>
    <r>
      <t xml:space="preserve">2018
</t>
    </r>
    <r>
      <rPr>
        <b/>
        <sz val="7"/>
        <color rgb="FF000000"/>
        <rFont val="Arial"/>
        <family val="2"/>
        <charset val="238"/>
      </rPr>
      <t>period from 01.01.2018 to 31.03.2018
(adjusted figures)</t>
    </r>
  </si>
  <si>
    <r>
      <t xml:space="preserve">2019
</t>
    </r>
    <r>
      <rPr>
        <b/>
        <sz val="7"/>
        <color rgb="FF000000"/>
        <rFont val="Arial"/>
        <family val="2"/>
        <charset val="238"/>
      </rPr>
      <t>period from 01.01.2019 to 31.03.2019</t>
    </r>
  </si>
  <si>
    <r>
      <t xml:space="preserve">Status as at 31.12.2018
</t>
    </r>
    <r>
      <rPr>
        <b/>
        <sz val="7"/>
        <color theme="1"/>
        <rFont val="Arial"/>
        <family val="2"/>
        <charset val="238"/>
      </rPr>
      <t>(adjusted figures)</t>
    </r>
  </si>
  <si>
    <r>
      <t xml:space="preserve">2018
</t>
    </r>
    <r>
      <rPr>
        <b/>
        <sz val="7"/>
        <color rgb="FF000000"/>
        <rFont val="Arial"/>
        <family val="2"/>
        <charset val="238"/>
      </rPr>
      <t>period from 01.01.2018 to 31.03.2018</t>
    </r>
  </si>
  <si>
    <t>statement of financial standing</t>
  </si>
  <si>
    <t xml:space="preserve">average NBP PLN/EUR exchange rate as at 29.03.2019 </t>
  </si>
  <si>
    <t>average NBP PLN/EUR exchange rate as at 31.12.2018</t>
  </si>
  <si>
    <t>statement of comprehensive income and statement of cash flows:</t>
  </si>
  <si>
    <t>average NBP PLN/EUR exchange rate for the period 01.01.2019- 31.03.2019</t>
  </si>
  <si>
    <t>average NBP PLN/EUR exchange rate for the period 01.01.2018- 31.03.2018</t>
  </si>
  <si>
    <t>average NBP PLN/EUR exchange rate as at:</t>
  </si>
  <si>
    <t>Status as at 
30.06.2019</t>
  </si>
  <si>
    <t>The above financial data were converted into EUR according to the following principles:</t>
  </si>
  <si>
    <t>- individual items of the statement of financial standing - according to the average NBP exchange rate announced on 28 June 2019 - PLN/EUR 4.2520 (as at 31 December 2018 - PLN/EUR 4.3)</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</si>
  <si>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2019 to 30 June 2019 - PLN/EUR 4.2880 (for the period from 1 January 2018 to 30 June 2018 - PLN/EUR 4.2395). </t>
  </si>
  <si>
    <r>
      <t xml:space="preserve">2019
</t>
    </r>
    <r>
      <rPr>
        <b/>
        <sz val="7"/>
        <color theme="1"/>
        <rFont val="Arial"/>
        <family val="2"/>
        <charset val="238"/>
      </rPr>
      <t>period from 01.01.2019 to 30.06.2019</t>
    </r>
  </si>
  <si>
    <r>
      <t xml:space="preserve">2018
</t>
    </r>
    <r>
      <rPr>
        <b/>
        <sz val="7"/>
        <color rgb="FF000000"/>
        <rFont val="Arial"/>
        <family val="2"/>
        <charset val="238"/>
      </rPr>
      <t>period from 01.01.2018 to 30.06.2018
(adjusted figures)</t>
    </r>
  </si>
  <si>
    <r>
      <t xml:space="preserve">2019
</t>
    </r>
    <r>
      <rPr>
        <b/>
        <sz val="7"/>
        <color rgb="FF000000"/>
        <rFont val="Arial"/>
        <family val="2"/>
        <charset val="238"/>
      </rPr>
      <t>period from 01.01.2019 to 30.06.2019</t>
    </r>
  </si>
  <si>
    <r>
      <t xml:space="preserve">2018
</t>
    </r>
    <r>
      <rPr>
        <b/>
        <sz val="7"/>
        <color rgb="FF000000"/>
        <rFont val="Arial"/>
        <family val="2"/>
        <charset val="238"/>
      </rPr>
      <t>period from 01.01.2018 to 30.06.2018</t>
    </r>
  </si>
  <si>
    <t>Sales revenue and financial compensation revenue</t>
  </si>
  <si>
    <t>2019
period from 01.01.2019 
to 30.09.2019</t>
  </si>
  <si>
    <t>2018
period from 01.01.2018 
to 30.09.2018
(adjusted figures)</t>
  </si>
  <si>
    <t>As of 30.09.2019</t>
  </si>
  <si>
    <t>As of 31.12.2018
(adjusted figures)</t>
  </si>
  <si>
    <t>2019
period from 01.01.2019
to 30.09.2019</t>
  </si>
  <si>
    <t>2018
period from 01.01.2018
to 30.09.2018</t>
  </si>
  <si>
    <t xml:space="preserve">The above financial data was converted into EUR, according to the following principles: </t>
  </si>
  <si>
    <t>- individual items of the statement of financial standing - according to the average NBP exchange rate announced as at 30 September 2019 - 4.3736 PLN/EUR (as of 31 December 2018 - 4.3 PLN/EUR),</t>
  </si>
  <si>
    <r>
      <t>- individual items of the statement of comprehensive income and the statement of cash flows - according to the exchange rate representing the arithmetic mean of average NBP exchange rates announced on the last day of each month of the financial period from 1 January 2019 to 30 September 2019</t>
    </r>
    <r>
      <rPr>
        <sz val="10"/>
        <color rgb="FFFF0000"/>
        <rFont val="Arial"/>
        <family val="2"/>
        <charset val="238"/>
      </rPr>
      <t xml:space="preserve"> </t>
    </r>
    <r>
      <rPr>
        <sz val="10"/>
        <rFont val="Arial"/>
        <family val="2"/>
        <charset val="238"/>
      </rPr>
      <t>- 4.3086 PLN/EUR</t>
    </r>
    <r>
      <rPr>
        <sz val="10"/>
        <color theme="1"/>
        <rFont val="Arial"/>
        <family val="2"/>
        <charset val="238"/>
      </rPr>
      <t xml:space="preserve"> (for the period from 1 January 2018 to 30 September 2018 - 4.2535 PLN/EUR).</t>
    </r>
  </si>
  <si>
    <t>2019
period from 01.01.2019 
to 31.12.2019</t>
  </si>
  <si>
    <t>2018
period from 01.01.2018 
to 31.12.2018
(adjusted figures)</t>
  </si>
  <si>
    <t>As of 31.12.2019</t>
  </si>
  <si>
    <t xml:space="preserve">2018
period from 01.01.2018 
to 31.12.2018
</t>
  </si>
  <si>
    <t xml:space="preserve">As of 31.12.2018
</t>
  </si>
  <si>
    <t xml:space="preserve"> individual items of the statement of financial position – at the average exchange rate of NBP announced as of December 31, 2019 – 4.2585 PLN/EUR (as of December 31, 2018 – 4.3 PLN/EUR,</t>
  </si>
  <si>
    <t xml:space="preserve"> individual items of the statement of comprehensive income and the statement of cash flows - at the exchange rate that is an arithmetic mean of the average exchange rates of NBP announced as of the last day of each month of the financial year running from January 1, 2019 to December 31, 2019 – 4.3018 PLN/EUR (for the period from January 1, 2018, to December 31, 2018 – 4.2669 PLN/EUR).</t>
  </si>
  <si>
    <r>
      <t xml:space="preserve">2020
</t>
    </r>
    <r>
      <rPr>
        <b/>
        <sz val="7"/>
        <color theme="1"/>
        <rFont val="Arial"/>
        <family val="2"/>
        <charset val="238"/>
      </rPr>
      <t>period from 01.01.2020 to 31.03.2020</t>
    </r>
  </si>
  <si>
    <r>
      <t xml:space="preserve">2019
</t>
    </r>
    <r>
      <rPr>
        <b/>
        <sz val="7"/>
        <color rgb="FF000000"/>
        <rFont val="Arial"/>
        <family val="2"/>
        <charset val="238"/>
      </rPr>
      <t>period from 01.01.2019 to 31.03.2019
(adjusted figures)</t>
    </r>
  </si>
  <si>
    <r>
      <t xml:space="preserve">2020
</t>
    </r>
    <r>
      <rPr>
        <b/>
        <sz val="7"/>
        <color rgb="FF000000"/>
        <rFont val="Arial"/>
        <family val="2"/>
        <charset val="238"/>
      </rPr>
      <t>period from 01.01.2020 to 31.03.2020</t>
    </r>
  </si>
  <si>
    <t>Status as at 
31.03.2020</t>
  </si>
  <si>
    <r>
      <t xml:space="preserve">Status as at 31.12.2019
</t>
    </r>
    <r>
      <rPr>
        <b/>
        <sz val="7"/>
        <color theme="1"/>
        <rFont val="Arial"/>
        <family val="2"/>
        <charset val="238"/>
      </rPr>
      <t>(adjusted figures)</t>
    </r>
  </si>
  <si>
    <r>
      <t xml:space="preserve">2019
</t>
    </r>
    <r>
      <rPr>
        <b/>
        <sz val="7"/>
        <color theme="1"/>
        <rFont val="Arial"/>
        <family val="2"/>
        <charset val="238"/>
      </rPr>
      <t>period from 01.01.2019 to 31.03.2019
(adjusted figures)</t>
    </r>
  </si>
  <si>
    <t>Status as at 
31.12.2019</t>
  </si>
  <si>
    <t>- individual items of the statement of financial standing - according to the average NBP exchange rate announced on 31 March 2020 - PLN/EUR 4.5523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</si>
  <si>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31 March 2020 - PLN/EUR 4.3963 (for the period from 1 January 2019 to 31 March 2019 - PLN/EUR 4.2978). </t>
  </si>
  <si>
    <t>Operating profit (EBIT)</t>
  </si>
  <si>
    <t>Net profit from continued operations</t>
  </si>
  <si>
    <t>Net profit (loss) from discontinued operations</t>
  </si>
  <si>
    <t>Other total net income</t>
  </si>
  <si>
    <t>Profit (loss) per share (in PLN/EUR) (basic and diluted from the profit for the period attributable to shareholders of the parent company)</t>
  </si>
  <si>
    <t>Profit per share (in PLN/EUR) (basic and diluted from the profit from continued operations for the period attributable to shareholders of the parent company)</t>
  </si>
  <si>
    <t>Long term liabilities</t>
  </si>
  <si>
    <t>Short term liabilities</t>
  </si>
  <si>
    <r>
      <t xml:space="preserve">2020
</t>
    </r>
    <r>
      <rPr>
        <b/>
        <sz val="7"/>
        <color theme="1"/>
        <rFont val="Arial"/>
        <family val="2"/>
        <charset val="238"/>
      </rPr>
      <t>period from 01.01.2020 to 30.06.2020</t>
    </r>
  </si>
  <si>
    <r>
      <t xml:space="preserve">2019
</t>
    </r>
    <r>
      <rPr>
        <b/>
        <sz val="7"/>
        <color rgb="FF000000"/>
        <rFont val="Arial"/>
        <family val="2"/>
        <charset val="238"/>
      </rPr>
      <t>period from 01.01.2019 to 30.06.2019
(adjusted figures)</t>
    </r>
  </si>
  <si>
    <r>
      <t xml:space="preserve">2020
</t>
    </r>
    <r>
      <rPr>
        <b/>
        <sz val="7"/>
        <color rgb="FF000000"/>
        <rFont val="Arial"/>
        <family val="2"/>
        <charset val="238"/>
      </rPr>
      <t>period from 01.01.2020 to 30.06.2020</t>
    </r>
  </si>
  <si>
    <t>Status as at 
30.06.2020</t>
  </si>
  <si>
    <r>
      <t xml:space="preserve">2019
</t>
    </r>
    <r>
      <rPr>
        <b/>
        <sz val="7"/>
        <color theme="1"/>
        <rFont val="Arial"/>
        <family val="2"/>
        <charset val="238"/>
      </rPr>
      <t>period from 01.01.2019 to 30.06.2019
(adjusted figures)</t>
    </r>
  </si>
  <si>
    <t>- individual items of the statement of financial standing - according to the average NBP exchange rate announced on 30 June 2020 - PLN/EUR 4.4660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</si>
  <si>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30 June 2020 - PLN/EUR 4.4413 (for the period from 1 January 2019 to 30 June 2019 - PLN/EUR 4.2880). </t>
  </si>
  <si>
    <r>
      <t xml:space="preserve">2020
</t>
    </r>
    <r>
      <rPr>
        <b/>
        <sz val="7"/>
        <color theme="1"/>
        <rFont val="Arial"/>
        <family val="2"/>
        <charset val="238"/>
      </rPr>
      <t>period from 01.01.2020 to 30.09.2020</t>
    </r>
  </si>
  <si>
    <r>
      <t xml:space="preserve">2019
</t>
    </r>
    <r>
      <rPr>
        <b/>
        <sz val="7"/>
        <color rgb="FF000000"/>
        <rFont val="Arial"/>
        <family val="2"/>
        <charset val="238"/>
      </rPr>
      <t>period from 01.01.2019 to 30.09.2019
(adjusted figures)</t>
    </r>
  </si>
  <si>
    <r>
      <t xml:space="preserve">2020
</t>
    </r>
    <r>
      <rPr>
        <b/>
        <sz val="7"/>
        <color rgb="FF000000"/>
        <rFont val="Arial"/>
        <family val="2"/>
        <charset val="238"/>
      </rPr>
      <t>period from 01.01.2020 to 30.09.2020</t>
    </r>
  </si>
  <si>
    <t>Status as at 
30.09.2020</t>
  </si>
  <si>
    <r>
      <t xml:space="preserve">2019
</t>
    </r>
    <r>
      <rPr>
        <b/>
        <sz val="7"/>
        <color theme="1"/>
        <rFont val="Arial"/>
        <family val="2"/>
        <charset val="238"/>
      </rPr>
      <t>period from 01.01.2019 to 30.09.2019
(adjusted figures)</t>
    </r>
  </si>
  <si>
    <t>- individual items of the statement of financial standing - according to the average NBP exchange rate announced on 30 September 2020 - PLN/EUR 4.5268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</si>
  <si>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30 September 2020 - PLN/EUR 4.4420 (for the period from 1 January 2019 to 30 September 2019 - PLN/EUR 4.3086). </t>
  </si>
  <si>
    <t xml:space="preserve">(1.42)  </t>
  </si>
  <si>
    <t xml:space="preserve">(0.01)  </t>
  </si>
  <si>
    <t xml:space="preserve">(0.32)  </t>
  </si>
  <si>
    <t xml:space="preserve">(0.99)  </t>
  </si>
  <si>
    <t xml:space="preserve">(0.05)  </t>
  </si>
  <si>
    <t xml:space="preserve">(0.22)  </t>
  </si>
  <si>
    <r>
      <t xml:space="preserve">2020
</t>
    </r>
    <r>
      <rPr>
        <b/>
        <sz val="7"/>
        <color theme="1"/>
        <rFont val="Arial"/>
        <family val="2"/>
        <charset val="238"/>
      </rPr>
      <t>period from 01.01.2020 to 31.12.2020</t>
    </r>
  </si>
  <si>
    <r>
      <t xml:space="preserve">2019
</t>
    </r>
    <r>
      <rPr>
        <b/>
        <sz val="7"/>
        <color rgb="FF000000"/>
        <rFont val="Arial"/>
        <family val="2"/>
        <charset val="238"/>
      </rPr>
      <t>period from 01.01.2019 to 31.12.2019
(adjusted figures)</t>
    </r>
  </si>
  <si>
    <r>
      <t xml:space="preserve">2020
</t>
    </r>
    <r>
      <rPr>
        <b/>
        <sz val="7"/>
        <color rgb="FF000000"/>
        <rFont val="Arial"/>
        <family val="2"/>
        <charset val="238"/>
      </rPr>
      <t>period from 01.01.2020 to 31.12.2020</t>
    </r>
  </si>
  <si>
    <t>Compensations</t>
  </si>
  <si>
    <t>Pre-tax loss</t>
  </si>
  <si>
    <t>Net loss on continued operations</t>
  </si>
  <si>
    <t>Net profit (loss) on discontinued operations</t>
  </si>
  <si>
    <t>Net loss</t>
  </si>
  <si>
    <t>Net loss attributable to shareholders of the parent company</t>
  </si>
  <si>
    <t>Net loss attributable to non-controlling shares</t>
  </si>
  <si>
    <t>Other net comprehensive income</t>
  </si>
  <si>
    <t>Total comprehensive income attributable to non-controlling shares</t>
  </si>
  <si>
    <t>Loss per share (in PLN/EUR) (basic and diluted from net loss for the period attributable to shareholders of the parent company)</t>
  </si>
  <si>
    <t>Loss per share (in PLN/EUR) (basic and diluted from net loss on continued operations for the period attributable to shareholders of the parent company)</t>
  </si>
  <si>
    <t xml:space="preserve">(0.00)  </t>
  </si>
  <si>
    <t>Status as at 
31.12.2020</t>
  </si>
  <si>
    <t>- individual items of the statement of financial standing - according to the average NBP exchange rate announced on 31 December 2020 - PLN/EUR 4.6148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</si>
  <si>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31 December 2020 - PLN/EUR 4.4742 (for the period from 1 January 2019 to 31 December 2019 - PLN/EUR 4.3018). </t>
  </si>
  <si>
    <r>
      <t xml:space="preserve">2019
</t>
    </r>
    <r>
      <rPr>
        <b/>
        <sz val="7"/>
        <color theme="1"/>
        <rFont val="Arial"/>
        <family val="2"/>
        <charset val="238"/>
      </rPr>
      <t>period from 01.01.2019 to 31.12.2019
(adjusted figures)</t>
    </r>
  </si>
  <si>
    <t>Loss per share (in PLN/EUR) (basic and diluted from net loss)</t>
  </si>
  <si>
    <r>
      <t xml:space="preserve">2021
</t>
    </r>
    <r>
      <rPr>
        <b/>
        <sz val="7"/>
        <color indexed="8"/>
        <rFont val="Arial"/>
        <family val="2"/>
        <charset val="238"/>
      </rPr>
      <t>period from 01.01.2021 to 30.06.2021</t>
    </r>
  </si>
  <si>
    <r>
      <t xml:space="preserve">2020
</t>
    </r>
    <r>
      <rPr>
        <b/>
        <sz val="7"/>
        <color indexed="8"/>
        <rFont val="Arial"/>
        <family val="2"/>
        <charset val="238"/>
      </rPr>
      <t xml:space="preserve">period from 01.01.2020 to 30.06.2020
</t>
    </r>
    <r>
      <rPr>
        <b/>
        <i/>
        <sz val="7"/>
        <color indexed="8"/>
        <rFont val="Arial"/>
        <family val="2"/>
        <charset val="238"/>
      </rPr>
      <t>(adjusted figures)</t>
    </r>
  </si>
  <si>
    <r>
      <t xml:space="preserve">2021
</t>
    </r>
    <r>
      <rPr>
        <b/>
        <sz val="7"/>
        <color indexed="8"/>
        <rFont val="Arial"/>
        <family val="2"/>
        <charset val="238"/>
      </rPr>
      <t>period from 01.01.2021 to 31.03.2021</t>
    </r>
  </si>
  <si>
    <r>
      <t xml:space="preserve">2020
</t>
    </r>
    <r>
      <rPr>
        <b/>
        <sz val="7"/>
        <color indexed="8"/>
        <rFont val="Arial"/>
        <family val="2"/>
        <charset val="238"/>
      </rPr>
      <t>period from 01.01.2020 to 31.03.2020</t>
    </r>
  </si>
  <si>
    <t>Status as at 31.03.2021</t>
  </si>
  <si>
    <r>
      <t xml:space="preserve">Status as at 31.12.2020
</t>
    </r>
    <r>
      <rPr>
        <b/>
        <i/>
        <sz val="8"/>
        <color theme="1"/>
        <rFont val="Arial"/>
        <family val="2"/>
        <charset val="238"/>
      </rPr>
      <t>(adjusted figures)</t>
    </r>
  </si>
  <si>
    <r>
      <t xml:space="preserve">2021
</t>
    </r>
    <r>
      <rPr>
        <b/>
        <sz val="7"/>
        <color indexed="8"/>
        <rFont val="Arial"/>
        <family val="2"/>
        <charset val="238"/>
      </rPr>
      <t xml:space="preserve"> period from 01.01.2021 to 31.03.2021</t>
    </r>
  </si>
  <si>
    <t>Status as at 30.06.2021</t>
  </si>
  <si>
    <t>Loss per share (in PLN/EUR) (basic and diluted)</t>
  </si>
  <si>
    <t xml:space="preserve">Net profit (loss)  </t>
  </si>
  <si>
    <t xml:space="preserve">Profit (loss) per share (in PLN/EUR) (basic and diluted) </t>
  </si>
  <si>
    <r>
      <t xml:space="preserve">2021
</t>
    </r>
    <r>
      <rPr>
        <b/>
        <sz val="7"/>
        <color indexed="8"/>
        <rFont val="Arial"/>
        <family val="2"/>
        <charset val="238"/>
      </rPr>
      <t>period fromd 01.01.2021 to 30.06.2021</t>
    </r>
  </si>
  <si>
    <t xml:space="preserve">Total equity </t>
  </si>
  <si>
    <t>- individual items of the statement of financial standing - according to the average NBP exchange rate announced on 31 March 2021 - PLN/EUR 4.6603 (as at 31 December 2020 - PLN/EUR 4.6148)</t>
  </si>
  <si>
    <r>
      <t xml:space="preserve">- </t>
    </r>
    <r>
      <rPr>
        <sz val="10"/>
        <rFont val="Arial"/>
        <family val="2"/>
        <charset val="238"/>
      </rPr>
      <t>individual items of the statement of comprehensive income and the statement of cash flows - according to the exchange rate representing the arithmetic means of average NBP exchange rates announced on the last day of each month of the financial period from 1 January 2021 to 31 March 2021 - PLN/EUR 4.5721 (for the period from 1 January 2020 to 31 March 2020 - PLN/EUR 4.3963)</t>
    </r>
  </si>
  <si>
    <t>- individual items of the statement of financial standing - according to the average NBP exchange rate announced on 30 June 2021 - PLN/EUR 4.5208 (as at 31 December 2020 - PLN/EUR 4.6148)</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</si>
  <si>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1 January 2021 to 30 June 2021 - PLN/EUR 4.5472 (for the period from 1 January 2020 to 30 June 2020 - PLN/EUR 4.4413). </t>
  </si>
  <si>
    <r>
      <t xml:space="preserve">2021
</t>
    </r>
    <r>
      <rPr>
        <b/>
        <sz val="7"/>
        <color indexed="8"/>
        <rFont val="Arial"/>
        <family val="2"/>
        <charset val="238"/>
      </rPr>
      <t>period from 01.01.2021 to 30.09.2021</t>
    </r>
  </si>
  <si>
    <r>
      <t xml:space="preserve">2020
</t>
    </r>
    <r>
      <rPr>
        <b/>
        <sz val="7"/>
        <color indexed="8"/>
        <rFont val="Arial"/>
        <family val="2"/>
        <charset val="238"/>
      </rPr>
      <t xml:space="preserve">period from 01.01.2020 to 30.09.2020
</t>
    </r>
    <r>
      <rPr>
        <b/>
        <i/>
        <sz val="7"/>
        <color indexed="8"/>
        <rFont val="Arial"/>
        <family val="2"/>
        <charset val="238"/>
      </rPr>
      <t>(adjusted figures)</t>
    </r>
  </si>
  <si>
    <t>As of 30.09.2021</t>
  </si>
  <si>
    <r>
      <t xml:space="preserve">As of 31.12.2020
</t>
    </r>
    <r>
      <rPr>
        <b/>
        <i/>
        <sz val="8"/>
        <color theme="1"/>
        <rFont val="Arial"/>
        <family val="2"/>
        <charset val="238"/>
      </rPr>
      <t>(adjusted figures)</t>
    </r>
  </si>
  <si>
    <t>As of 31.12.2021</t>
  </si>
  <si>
    <r>
      <t xml:space="preserve">2021
</t>
    </r>
    <r>
      <rPr>
        <b/>
        <sz val="7"/>
        <color indexed="8"/>
        <rFont val="Arial"/>
        <family val="2"/>
        <charset val="238"/>
      </rPr>
      <t>period from 01.01.2021 to 31.12.2021</t>
    </r>
  </si>
  <si>
    <r>
      <t xml:space="preserve">2020
</t>
    </r>
    <r>
      <rPr>
        <b/>
        <sz val="7"/>
        <color indexed="8"/>
        <rFont val="Arial"/>
        <family val="2"/>
        <charset val="238"/>
      </rPr>
      <t xml:space="preserve">period from 01.01.2020 to 31.12.2020
</t>
    </r>
    <r>
      <rPr>
        <b/>
        <i/>
        <sz val="7"/>
        <color indexed="8"/>
        <rFont val="Arial"/>
        <family val="2"/>
        <charset val="238"/>
      </rPr>
      <t>(adjusted figures)</t>
    </r>
  </si>
  <si>
    <r>
      <t xml:space="preserve">2021
</t>
    </r>
    <r>
      <rPr>
        <b/>
        <sz val="7"/>
        <color indexed="8"/>
        <rFont val="Arial"/>
        <family val="2"/>
        <charset val="238"/>
      </rPr>
      <t>period form 01.01.2021 to 31.12.2021</t>
    </r>
  </si>
  <si>
    <t>- individual items of the statement of financial standing - according to the average NBP exchange rate announced on 30 September 2021 - PLN/EUR 4.6329 (as of 31 December 2020 - PLN/EUR 4.6148)</t>
  </si>
  <si>
    <t>- individual items of the statement of financial standing - according to the average NBP exchange rate announced on 31 December 2021 - PLN/EUR 4.5994 (as of 31 December 2020 - PLN/EUR 4.6148)</t>
  </si>
  <si>
    <t>- individual items of the statement of comprehensive income and the statement of cash flows - according to the exchange rate representing the arithmetic means of average NBP exchange rates announced on the last day of each month of the financial period from 1 January 2021 to 30 September 2021 - PLN/EUR 4.5585 (for the period from 1 January 2020 to 30 September 2020 - PLN/EUR 4.4420).</t>
  </si>
  <si>
    <t>- individual items of the statement of comprehensive income and the statement of cash flows - according to the exchange rate representing the arithmetic means of average NBP exchange rates announced on the last day of each month of the financial period from 1 January 2021 to 31 December 2021 - PLN/EUR 4.5775 (for the period from 1 January 2020 to 31 December 2020 - PLN/EUR 4.4742).</t>
  </si>
  <si>
    <t>Pre-tax profit (loss)</t>
  </si>
  <si>
    <t>średni kurs NBP PLN/EUR na 31.03.2022 r.</t>
  </si>
  <si>
    <t>średni kurs NBP PLN/EUR na 31.12.2021 r.</t>
  </si>
  <si>
    <t>średni kurs NBP PLN/EUR za okres 01.01.2022- 31.03.2022 r.</t>
  </si>
  <si>
    <t>średni kurs NBP PLN/EUR za okres 01.01.2021- 31.03.2021 r.</t>
  </si>
  <si>
    <t>in PLN million</t>
  </si>
  <si>
    <t>in EUR million</t>
  </si>
  <si>
    <r>
      <t xml:space="preserve">2022
</t>
    </r>
    <r>
      <rPr>
        <b/>
        <sz val="7"/>
        <color indexed="8"/>
        <rFont val="Arial"/>
        <family val="2"/>
        <charset val="238"/>
      </rPr>
      <t>period from 01.01.2022 to 31.03.2022</t>
    </r>
  </si>
  <si>
    <t>As of 31.03.2022</t>
  </si>
  <si>
    <t>- individual items of the statement of financial standing - according to the average NBP exchange rate announced on 31 March 2022 - PLN/EUR 4.6525 PLN/EUR (as of 31 December 2021 - PLN/EUR 4.5994)</t>
  </si>
  <si>
    <t>- individual items of the statement of comprehensive income and the statement of cash flows - according to the exchange rate representing the arithmetic means of average NBP exchange rates announced on the last day of each month of the financial period from 1 January 2022 to 31 March 2022 - PLN/EUR 4.6472 (for the period from 1 January 2021 to 31 March 2021 - PLN/EUR 4.5721).</t>
  </si>
  <si>
    <r>
      <t xml:space="preserve">2022
</t>
    </r>
    <r>
      <rPr>
        <b/>
        <sz val="7"/>
        <color indexed="8"/>
        <rFont val="Arial"/>
        <family val="2"/>
        <charset val="238"/>
      </rPr>
      <t>period from 01.01.2022 to 30.06.2022</t>
    </r>
  </si>
  <si>
    <t xml:space="preserve">Operating profit </t>
  </si>
  <si>
    <t xml:space="preserve">Pre-tax profit </t>
  </si>
  <si>
    <t xml:space="preserve">Net profit </t>
  </si>
  <si>
    <t>As of 30.06.2022</t>
  </si>
  <si>
    <t xml:space="preserve">Profit per share (in PLN/EUR) (basic and diluted) </t>
  </si>
  <si>
    <r>
      <t>- individual items of the statement of financial standing - according to the average NBP exchange rate announced on 30 June 2022</t>
    </r>
    <r>
      <rPr>
        <sz val="10"/>
        <rFont val="Arial"/>
        <family val="2"/>
        <charset val="238"/>
      </rPr>
      <t xml:space="preserve"> - PLN/EUR 4.6806 </t>
    </r>
    <r>
      <rPr>
        <sz val="10"/>
        <color theme="1"/>
        <rFont val="Arial"/>
        <family val="2"/>
        <charset val="238"/>
      </rPr>
      <t>(as of 31 December 2021 - PLN/EUR 4.5994)</t>
    </r>
  </si>
  <si>
    <t>- individual items of the statement of comprehensive income and the statement of cash flows - according to the exchange rate representing the arithmetic means of average NBP exchange rates announced on the last day of each month of the financial period from 1 January 2022 to 30 June 2022 - PLN/EUR 4.6427 (for the period from 1 January 2021 to 30 June 2021 - PLN/EUR 4.5472).</t>
  </si>
  <si>
    <r>
      <t xml:space="preserve">2022
</t>
    </r>
    <r>
      <rPr>
        <b/>
        <sz val="7"/>
        <color indexed="8"/>
        <rFont val="Arial"/>
        <family val="2"/>
        <charset val="238"/>
      </rPr>
      <t>period from 01.01.2022 to 30.09.2022</t>
    </r>
  </si>
  <si>
    <t>As of 30.09.2022</t>
  </si>
  <si>
    <r>
      <t xml:space="preserve">- individual items of the statement of financial standing - according to the average NBP exchange rate announced on 30 September 2022 </t>
    </r>
    <r>
      <rPr>
        <sz val="10"/>
        <rFont val="Arial"/>
        <family val="2"/>
        <charset val="238"/>
      </rPr>
      <t xml:space="preserve">- PLN/EUR 4.8698 </t>
    </r>
    <r>
      <rPr>
        <sz val="10"/>
        <color theme="1"/>
        <rFont val="Arial"/>
        <family val="2"/>
        <charset val="238"/>
      </rPr>
      <t>(as of 31 December 2021 - PLN/EUR 4.5994)</t>
    </r>
  </si>
  <si>
    <t>- individual items of the statement of comprehensive income and the statement of cash flows - according to the exchange rate representing the arithmetic means of average NBP exchange rates announced on the last day of each month of the financial period from 1 January 2022 to 30 September 2022 - PLN/EUR 4.6880 PLN/EUR (for the period from 1 January 2021 to 30 September 2021 - PLN/EUR 4.5585).</t>
  </si>
  <si>
    <r>
      <t xml:space="preserve">2021
</t>
    </r>
    <r>
      <rPr>
        <b/>
        <sz val="7"/>
        <color indexed="8"/>
        <rFont val="Arial"/>
        <family val="2"/>
        <charset val="238"/>
      </rPr>
      <t xml:space="preserve">period from 01.01.2021 to 31.12.2021
</t>
    </r>
    <r>
      <rPr>
        <b/>
        <i/>
        <sz val="7"/>
        <color indexed="8"/>
        <rFont val="Arial"/>
        <family val="2"/>
        <charset val="238"/>
      </rPr>
      <t>(adjusted figures)</t>
    </r>
  </si>
  <si>
    <r>
      <t xml:space="preserve">2021
</t>
    </r>
    <r>
      <rPr>
        <b/>
        <sz val="7"/>
        <color indexed="8"/>
        <rFont val="Arial"/>
        <family val="2"/>
        <charset val="238"/>
      </rPr>
      <t xml:space="preserve">period from 01.01.2021 to 31.12.2021
</t>
    </r>
    <r>
      <rPr>
        <b/>
        <i/>
        <sz val="7"/>
        <color indexed="8"/>
        <rFont val="Arial"/>
        <family val="2"/>
        <charset val="238"/>
      </rPr>
      <t>(adjusted figures)</t>
    </r>
  </si>
  <si>
    <r>
      <t xml:space="preserve">2022
</t>
    </r>
    <r>
      <rPr>
        <b/>
        <sz val="7"/>
        <color indexed="8"/>
        <rFont val="Arial"/>
        <family val="2"/>
        <charset val="238"/>
      </rPr>
      <t xml:space="preserve">period from 01.01.2022 to 31.12.2022
</t>
    </r>
  </si>
  <si>
    <r>
      <t xml:space="preserve">2022
</t>
    </r>
    <r>
      <rPr>
        <b/>
        <sz val="7"/>
        <color indexed="8"/>
        <rFont val="Arial"/>
        <family val="2"/>
        <charset val="238"/>
      </rPr>
      <t xml:space="preserve">period form 01.01.2022 to 31.12.2022
</t>
    </r>
  </si>
  <si>
    <t>Net profit (loss) on continued operations</t>
  </si>
  <si>
    <t xml:space="preserve">Net profit (loss) </t>
  </si>
  <si>
    <t>Profit per share, basic and diluted (in PLN/EUR) from net profit (loss) for the period, attributable to shareholders of the parent company</t>
  </si>
  <si>
    <t>Profit per share, basic and diluted (in PLN/EUR) from net profit (loss) on continued operations for the period, attributable to shareholders of the parent company</t>
  </si>
  <si>
    <t>As of 31.12.2022</t>
  </si>
  <si>
    <r>
      <t xml:space="preserve">As of 31.12.2021
</t>
    </r>
    <r>
      <rPr>
        <b/>
        <i/>
        <sz val="8"/>
        <color theme="1"/>
        <rFont val="Arial"/>
        <family val="2"/>
        <charset val="238"/>
      </rPr>
      <t>(adjusted figures)</t>
    </r>
  </si>
  <si>
    <r>
      <t xml:space="preserve">
2022
</t>
    </r>
    <r>
      <rPr>
        <b/>
        <sz val="7"/>
        <color theme="1"/>
        <rFont val="Arial"/>
        <family val="2"/>
        <charset val="238"/>
      </rPr>
      <t xml:space="preserve">period from 01.01.2022 to 31.12.2022
</t>
    </r>
  </si>
  <si>
    <t xml:space="preserve">Profit (loss) per share (in PLN/EUR) (basic and diluted based on net profit) </t>
  </si>
  <si>
    <t xml:space="preserve">The above financial data was converted to EUR according to the following principles: </t>
  </si>
  <si>
    <t>- individual items of the statement of financial position – at the average exchange rate of NBP announced as of December 30, 2022 – PLN/EUR 4.6899 (as of December 31, 2021 – PLN/EUR 4.5994),</t>
  </si>
  <si>
    <t>- individual items of the statement of comprehensive income and the statement of cash flows – at the exchange rate that is an arithmetic mean of the average exchange rates of NBP announced as of the last day of each month of the financial year running from January 1, 2022 to December 31, 2022 – PLN/EUR 4.6883 (for the period from January 1, 2021 to December 31, 2021 – PLN/EUR 4.5775).</t>
  </si>
  <si>
    <r>
      <t xml:space="preserve">2023
</t>
    </r>
    <r>
      <rPr>
        <b/>
        <sz val="7"/>
        <color indexed="8"/>
        <rFont val="Arial"/>
        <family val="2"/>
        <charset val="238"/>
      </rPr>
      <t>period from 01.01.2023 to 31.03.2023</t>
    </r>
  </si>
  <si>
    <r>
      <t xml:space="preserve">2022
</t>
    </r>
    <r>
      <rPr>
        <b/>
        <sz val="7"/>
        <color indexed="8"/>
        <rFont val="Arial"/>
        <family val="2"/>
        <charset val="238"/>
      </rPr>
      <t xml:space="preserve">period from 01.01.2022 to 31.03.2022
</t>
    </r>
    <r>
      <rPr>
        <b/>
        <i/>
        <sz val="7"/>
        <color rgb="FF000000"/>
        <rFont val="Arial"/>
        <family val="2"/>
        <charset val="238"/>
      </rPr>
      <t>(adjusted figures)</t>
    </r>
  </si>
  <si>
    <t>Net profit on continued operations</t>
  </si>
  <si>
    <t xml:space="preserve">Net profit on discontinued operations </t>
  </si>
  <si>
    <t>Profit per share, basic and diluted (in PLN/EUR) from net profit for the period, attributable to shareholders of the parent company</t>
  </si>
  <si>
    <t>Profit per share, basic and diluted (in PLN/EUR) from net profit on continued operations for the period, attributable to shareholders of the parent company</t>
  </si>
  <si>
    <t>As of 31.03.2023</t>
  </si>
  <si>
    <t xml:space="preserve">Loss per share (in PLN/EUR) (basic and diluted based on net loss) </t>
  </si>
  <si>
    <r>
      <t>- individual items of the statement of financial position - at the average exchange rate of NBP announced as of March 31, 2023</t>
    </r>
    <r>
      <rPr>
        <sz val="10"/>
        <rFont val="Arial"/>
        <family val="2"/>
        <charset val="238"/>
      </rPr>
      <t xml:space="preserve"> </t>
    </r>
    <r>
      <rPr>
        <sz val="10"/>
        <color theme="1"/>
        <rFont val="Arial"/>
        <family val="2"/>
        <charset val="238"/>
      </rPr>
      <t>- PLN/EUR 4.6755 (as of December 30, 2022 - PLN/EUR 4.6899)</t>
    </r>
  </si>
  <si>
    <r>
      <t xml:space="preserve">- individual items of the statement of comprehensive income and the statement of cash flows - at the exchange rate that is an arithmetic mean of the average exchange rates of NBP announced as of the last day of each month of the financial year from January 1, 2023 to March 31, 2023 </t>
    </r>
    <r>
      <rPr>
        <sz val="10"/>
        <color theme="1"/>
        <rFont val="Arial"/>
        <family val="2"/>
        <charset val="238"/>
      </rPr>
      <t xml:space="preserve">- PLN/EUR 4.7005 </t>
    </r>
    <r>
      <rPr>
        <sz val="10"/>
        <rFont val="Arial"/>
        <family val="2"/>
        <charset val="238"/>
      </rPr>
      <t>(for the period from January 1, 2022 to March 31, 2022 - PLN/EUR 4.6472).</t>
    </r>
  </si>
  <si>
    <r>
      <t xml:space="preserve">2023
</t>
    </r>
    <r>
      <rPr>
        <b/>
        <sz val="7"/>
        <color indexed="8"/>
        <rFont val="Arial"/>
        <family val="2"/>
        <charset val="238"/>
      </rPr>
      <t>period from 01.01.2023 
to 30.06.2023</t>
    </r>
  </si>
  <si>
    <r>
      <t xml:space="preserve">2022
</t>
    </r>
    <r>
      <rPr>
        <b/>
        <sz val="7"/>
        <color indexed="8"/>
        <rFont val="Arial"/>
        <family val="2"/>
        <charset val="238"/>
      </rPr>
      <t xml:space="preserve">period from 01.01.2022 
to 30.06.2022
</t>
    </r>
    <r>
      <rPr>
        <b/>
        <i/>
        <sz val="7"/>
        <color rgb="FF000000"/>
        <rFont val="Arial"/>
        <family val="2"/>
        <charset val="238"/>
      </rPr>
      <t>(adjusted figures)</t>
    </r>
  </si>
  <si>
    <t>As of 30.06.2023</t>
  </si>
  <si>
    <t xml:space="preserve">Profit per share (in PLN/EUR) (basic and diluted based on net profit) </t>
  </si>
  <si>
    <r>
      <t xml:space="preserve">As of 31.12.2022
</t>
    </r>
    <r>
      <rPr>
        <b/>
        <i/>
        <sz val="8"/>
        <color theme="1"/>
        <rFont val="Arial"/>
        <family val="2"/>
        <charset val="238"/>
      </rPr>
      <t>(adjusted figures)</t>
    </r>
  </si>
  <si>
    <r>
      <t>- individual items of the statement of financial position - at the average exchange rate of NBP announced as of June 30, 2023</t>
    </r>
    <r>
      <rPr>
        <sz val="10"/>
        <rFont val="Arial"/>
        <family val="2"/>
        <charset val="238"/>
      </rPr>
      <t xml:space="preserve"> </t>
    </r>
    <r>
      <rPr>
        <sz val="10"/>
        <color theme="1"/>
        <rFont val="Arial"/>
        <family val="2"/>
        <charset val="238"/>
      </rPr>
      <t>- PLN/EUR 4.4503 (as of December 30, 2022 - PLN/EUR 4.6899)</t>
    </r>
  </si>
  <si>
    <r>
      <t xml:space="preserve">- individual items of the statement of comprehensive income and the statement of cash flows - at the exchange rate that is an arithmetic mean of the average exchange rates of NBP announced as of the last day of each month of the period from January 1, 2023 to June 30, 2023 </t>
    </r>
    <r>
      <rPr>
        <sz val="10"/>
        <color theme="1"/>
        <rFont val="Arial"/>
        <family val="2"/>
        <charset val="238"/>
      </rPr>
      <t xml:space="preserve">- PLN/EUR 4.613 </t>
    </r>
    <r>
      <rPr>
        <sz val="10"/>
        <rFont val="Arial"/>
        <family val="2"/>
        <charset val="238"/>
      </rPr>
      <t>(for the period from January 1, 2022 to June 30, 2022 - PLN/EUR 4.6427).</t>
    </r>
  </si>
  <si>
    <r>
      <t xml:space="preserve">2023
</t>
    </r>
    <r>
      <rPr>
        <b/>
        <sz val="7"/>
        <color indexed="8"/>
        <rFont val="Arial"/>
        <family val="2"/>
        <charset val="238"/>
      </rPr>
      <t>period from 01.01.2023 to 30.09.2023</t>
    </r>
  </si>
  <si>
    <r>
      <t xml:space="preserve">2022
</t>
    </r>
    <r>
      <rPr>
        <b/>
        <sz val="7"/>
        <color indexed="8"/>
        <rFont val="Arial"/>
        <family val="2"/>
        <charset val="238"/>
      </rPr>
      <t xml:space="preserve">period from 01.01.2022 to 30.09.2022
</t>
    </r>
    <r>
      <rPr>
        <b/>
        <i/>
        <sz val="7"/>
        <color rgb="FF000000"/>
        <rFont val="Arial"/>
        <family val="2"/>
        <charset val="238"/>
      </rPr>
      <t>(adjusted figures)</t>
    </r>
  </si>
  <si>
    <t>As of 30.09.2023</t>
  </si>
  <si>
    <t xml:space="preserve">Pre-tax profit (loss) </t>
  </si>
  <si>
    <t xml:space="preserve">Profit (loss) per share (in PLN/EUR) (basic and diluted based on net profit (loss)) </t>
  </si>
  <si>
    <t>The above financial data was converted to EUR according to the following principles:</t>
  </si>
  <si>
    <r>
      <t>- individual items of the statement of financial position - at the average exchange rate of NBP announced as of September 29, 2023</t>
    </r>
    <r>
      <rPr>
        <sz val="10"/>
        <rFont val="Arial"/>
        <family val="2"/>
        <charset val="238"/>
      </rPr>
      <t xml:space="preserve"> - PLN/EUR 4.6356 </t>
    </r>
    <r>
      <rPr>
        <sz val="10"/>
        <color theme="1"/>
        <rFont val="Arial"/>
        <family val="2"/>
        <charset val="238"/>
      </rPr>
      <t>(as of December 30, 2022 - PLN/EUR 4.6899)</t>
    </r>
  </si>
  <si>
    <t>- individual items of the statement of comprehensive income and the statement of cash flows - at the exchange rate that is an arithmetic mean of the average exchange rates of NBP announced as of the last day of each month of the period from January 1, 2023 to September 30, 2023 - PLN/EUR 4.5773 (for the period from January 1, 2022 to September 30, 2022 - PLN/EUR 4.6880).</t>
  </si>
  <si>
    <r>
      <t xml:space="preserve">2022
</t>
    </r>
    <r>
      <rPr>
        <b/>
        <sz val="7"/>
        <color indexed="8"/>
        <rFont val="Arial"/>
        <family val="2"/>
        <charset val="238"/>
      </rPr>
      <t xml:space="preserve">period from 01.01.2022 to 31.12.2022
</t>
    </r>
  </si>
  <si>
    <r>
      <t xml:space="preserve">2023
</t>
    </r>
    <r>
      <rPr>
        <b/>
        <sz val="7"/>
        <color indexed="8"/>
        <rFont val="Arial"/>
        <family val="2"/>
        <charset val="238"/>
      </rPr>
      <t xml:space="preserve">period from 01.01.2023 to 31.12.2023
</t>
    </r>
  </si>
  <si>
    <r>
      <t xml:space="preserve">2023
</t>
    </r>
    <r>
      <rPr>
        <b/>
        <sz val="7"/>
        <color indexed="8"/>
        <rFont val="Arial"/>
        <family val="2"/>
        <charset val="238"/>
      </rPr>
      <t xml:space="preserve">period form 01.01.2023 to 31.12.2023
</t>
    </r>
  </si>
  <si>
    <t>Net profit on discontinued operations</t>
  </si>
  <si>
    <t>Profit (loss) per share, basic and diluted (in PLN/EUR) from net profit (loss) for the period, attributable to shareholders of the parent company</t>
  </si>
  <si>
    <t>Profit (loss) per share, basic and diluted (in PLN/EUR) from net profit (loss) on continued operations for the period, attributable to shareholders of the parent company</t>
  </si>
  <si>
    <t>As of 31.12.2023</t>
  </si>
  <si>
    <t xml:space="preserve">As of 31.12.2022
</t>
  </si>
  <si>
    <r>
      <t xml:space="preserve">
2023
</t>
    </r>
    <r>
      <rPr>
        <b/>
        <sz val="7"/>
        <color theme="1"/>
        <rFont val="Arial"/>
        <family val="2"/>
        <charset val="238"/>
      </rPr>
      <t xml:space="preserve">period from 01.01.2023 to 31.12.2023
</t>
    </r>
  </si>
  <si>
    <r>
      <t xml:space="preserve">2022
</t>
    </r>
    <r>
      <rPr>
        <b/>
        <sz val="7"/>
        <color indexed="8"/>
        <rFont val="Arial"/>
        <family val="2"/>
        <charset val="238"/>
      </rPr>
      <t xml:space="preserve">period from 01.01.2022 to 31.12.2022
</t>
    </r>
    <r>
      <rPr>
        <b/>
        <i/>
        <sz val="7"/>
        <color indexed="8"/>
        <rFont val="Arial"/>
        <family val="2"/>
        <charset val="238"/>
      </rPr>
      <t>(adjusted figures)</t>
    </r>
  </si>
  <si>
    <t xml:space="preserve">Profit (loss) per share (in PLN/EUR) (basic and diluted based on net profit (loss) </t>
  </si>
  <si>
    <t>- individual items of the statement of financial position – at the average exchange rate of NBP announced as of December 29, 2023 – PLN/EUR 4.3480 (as of December 30, 2022 – PLN/EUR 4.6899),</t>
  </si>
  <si>
    <t>- individual items of the statement of comprehensive income and the statement of cash flows – at the exchange rate that is an arithmetic mean of the average exchange rates of NBP announced as of the last day of each month of the financial year running from January 1, 2023 to December 31, 2023 – PLN/EUR 4.5284 (for the period from January 1, 2022 to December 31, 2022 – PLN/EUR 4.6883).</t>
  </si>
  <si>
    <r>
      <t xml:space="preserve">2024
</t>
    </r>
    <r>
      <rPr>
        <b/>
        <sz val="7"/>
        <color theme="1"/>
        <rFont val="Arial"/>
        <family val="2"/>
        <charset val="238"/>
      </rPr>
      <t>period from 01.01.2024 to 31.03.2024</t>
    </r>
  </si>
  <si>
    <r>
      <t xml:space="preserve">2023
</t>
    </r>
    <r>
      <rPr>
        <b/>
        <sz val="7"/>
        <color theme="1"/>
        <rFont val="Arial"/>
        <family val="2"/>
        <charset val="238"/>
      </rPr>
      <t>period from 01.01.2023 to 31.03.2023</t>
    </r>
  </si>
  <si>
    <t xml:space="preserve">Compensations </t>
  </si>
  <si>
    <t>Profit per share, basic and diluted (in PLN/EUR)</t>
  </si>
  <si>
    <t>As of 31.03.2024</t>
  </si>
  <si>
    <r>
      <t xml:space="preserve">As of 31.12.2023
</t>
    </r>
    <r>
      <rPr>
        <b/>
        <i/>
        <sz val="7"/>
        <color theme="1"/>
        <rFont val="Arial"/>
        <family val="2"/>
        <charset val="238"/>
      </rPr>
      <t>(adjusted figures)</t>
    </r>
  </si>
  <si>
    <r>
      <t xml:space="preserve">2024
</t>
    </r>
    <r>
      <rPr>
        <b/>
        <sz val="7"/>
        <color indexed="8"/>
        <rFont val="Arial"/>
        <family val="2"/>
        <charset val="238"/>
      </rPr>
      <t>period from 01.01.2024 to 31.03.2024</t>
    </r>
  </si>
  <si>
    <r>
      <t xml:space="preserve">2023
</t>
    </r>
    <r>
      <rPr>
        <b/>
        <sz val="7"/>
        <color indexed="8"/>
        <rFont val="Arial"/>
        <family val="2"/>
        <charset val="238"/>
      </rPr>
      <t>period from 01.01.2023 to 31.03.2023</t>
    </r>
    <r>
      <rPr>
        <b/>
        <sz val="10"/>
        <color theme="1"/>
        <rFont val="Arial"/>
        <family val="2"/>
        <charset val="238"/>
      </rPr>
      <t xml:space="preserve">
</t>
    </r>
    <r>
      <rPr>
        <b/>
        <i/>
        <sz val="7"/>
        <color theme="1"/>
        <rFont val="Arial"/>
        <family val="2"/>
        <charset val="238"/>
      </rPr>
      <t>(adjusted figures)</t>
    </r>
  </si>
  <si>
    <t>Other total comprehensive income</t>
  </si>
  <si>
    <t>Profit (loss) per share (in PLN/EUR) basic and diluted based on net profit (loss)</t>
  </si>
  <si>
    <t xml:space="preserve">Weighted average number of shares (in pcs) (basic and diluted) </t>
  </si>
  <si>
    <r>
      <t>- individual items of the statement of financial position - at the average exchange rate of NBP announced as of March 29, 2024</t>
    </r>
    <r>
      <rPr>
        <sz val="10"/>
        <rFont val="Arial"/>
        <family val="2"/>
        <charset val="238"/>
      </rPr>
      <t xml:space="preserve"> - PLN/EUR 4.3009</t>
    </r>
    <r>
      <rPr>
        <sz val="10"/>
        <color theme="1"/>
        <rFont val="Arial"/>
        <family val="2"/>
        <charset val="238"/>
      </rPr>
      <t xml:space="preserve"> (as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</si>
  <si>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March 31, 2024 - PLN/EUR 4.3211 (for the period from January 1, 2023 to March 31, 2023 - PLN/EUR 4.7005).</t>
  </si>
  <si>
    <r>
      <t xml:space="preserve">2024
</t>
    </r>
    <r>
      <rPr>
        <b/>
        <sz val="7"/>
        <color theme="1"/>
        <rFont val="Arial"/>
        <family val="2"/>
        <charset val="238"/>
      </rPr>
      <t>period from 01.01.2024 to 30.06.2024</t>
    </r>
  </si>
  <si>
    <r>
      <t xml:space="preserve">2023
</t>
    </r>
    <r>
      <rPr>
        <b/>
        <sz val="7"/>
        <color theme="1"/>
        <rFont val="Arial"/>
        <family val="2"/>
        <charset val="238"/>
      </rPr>
      <t xml:space="preserve">period from 01.01.2023 to 30.06.2023
</t>
    </r>
    <r>
      <rPr>
        <b/>
        <i/>
        <sz val="7"/>
        <color theme="1"/>
        <rFont val="Arial"/>
        <family val="2"/>
        <charset val="238"/>
      </rPr>
      <t>(adjusted figures)</t>
    </r>
  </si>
  <si>
    <t>Profit (loss) per share, basic and diluted (in PLN/EUR)</t>
  </si>
  <si>
    <t>As of 30.06.2024</t>
  </si>
  <si>
    <r>
      <t xml:space="preserve">2024
</t>
    </r>
    <r>
      <rPr>
        <b/>
        <sz val="7"/>
        <color indexed="8"/>
        <rFont val="Arial"/>
        <family val="2"/>
        <charset val="238"/>
      </rPr>
      <t>period from 01.01.2024 to 30.06.2024</t>
    </r>
  </si>
  <si>
    <r>
      <t xml:space="preserve">2023
</t>
    </r>
    <r>
      <rPr>
        <b/>
        <sz val="7"/>
        <color indexed="8"/>
        <rFont val="Arial"/>
        <family val="2"/>
        <charset val="238"/>
      </rPr>
      <t>period from 01.01.2023 to 30.06.2023</t>
    </r>
    <r>
      <rPr>
        <b/>
        <sz val="10"/>
        <color theme="1"/>
        <rFont val="Arial"/>
        <family val="2"/>
        <charset val="238"/>
      </rPr>
      <t xml:space="preserve">
</t>
    </r>
    <r>
      <rPr>
        <b/>
        <i/>
        <sz val="7"/>
        <color theme="1"/>
        <rFont val="Arial"/>
        <family val="2"/>
        <charset val="238"/>
      </rPr>
      <t>(adjusted figures)</t>
    </r>
  </si>
  <si>
    <r>
      <t>- individual items of the statement of financial position - at the average exchange rate of NBP announced as of June 28, 2024</t>
    </r>
    <r>
      <rPr>
        <sz val="10"/>
        <rFont val="Arial"/>
        <family val="2"/>
        <charset val="238"/>
      </rPr>
      <t xml:space="preserve"> - PLN/EUR 4.313</t>
    </r>
    <r>
      <rPr>
        <sz val="10"/>
        <color rgb="FFFF0000"/>
        <rFont val="Arial"/>
        <family val="2"/>
        <charset val="238"/>
      </rPr>
      <t xml:space="preserve"> </t>
    </r>
    <r>
      <rPr>
        <sz val="10"/>
        <color theme="1"/>
        <rFont val="Arial"/>
        <family val="2"/>
        <charset val="238"/>
      </rPr>
      <t>(as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</si>
  <si>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June 30, 2024 - 4,3109 PLN/EUR (for the period from January 1, 2023 to June 30, 2023 - PLN/EUR 4.6130).</t>
  </si>
  <si>
    <r>
      <t xml:space="preserve">2024
</t>
    </r>
    <r>
      <rPr>
        <b/>
        <sz val="7"/>
        <color theme="1"/>
        <rFont val="Arial"/>
        <family val="2"/>
        <charset val="238"/>
      </rPr>
      <t>period from 01.01.2024 to 30.09.2024</t>
    </r>
  </si>
  <si>
    <r>
      <t xml:space="preserve">2023
</t>
    </r>
    <r>
      <rPr>
        <b/>
        <sz val="7"/>
        <color theme="1"/>
        <rFont val="Arial"/>
        <family val="2"/>
        <charset val="238"/>
      </rPr>
      <t xml:space="preserve">period from 01.01.2023 to 30.09.2023
</t>
    </r>
    <r>
      <rPr>
        <b/>
        <i/>
        <sz val="7"/>
        <color theme="1"/>
        <rFont val="Arial"/>
        <family val="2"/>
        <charset val="238"/>
      </rPr>
      <t>(adjusted figures)</t>
    </r>
  </si>
  <si>
    <t>As of 30.09.2024</t>
  </si>
  <si>
    <t>Loss per share (in PLN/EUR) basic and diluted based on net loss</t>
  </si>
  <si>
    <r>
      <t>- individual items of the statement of financial position - at the average exchange rate of NBP announced as of September 30, 2024</t>
    </r>
    <r>
      <rPr>
        <sz val="10"/>
        <rFont val="Arial"/>
        <family val="2"/>
        <charset val="238"/>
      </rPr>
      <t xml:space="preserve"> - PLN/EUR 4.2791 </t>
    </r>
    <r>
      <rPr>
        <sz val="10"/>
        <color theme="1"/>
        <rFont val="Arial"/>
        <family val="2"/>
        <charset val="238"/>
      </rPr>
      <t>(as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</si>
  <si>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September 30, 2024 - PLN/EUR 4.3019 (for the period from January 1, 2023 to September 30, 2023 - PLN/EUR 4.5773).</t>
  </si>
  <si>
    <t>in EUR milion</t>
  </si>
  <si>
    <r>
      <t xml:space="preserve">2024
</t>
    </r>
    <r>
      <rPr>
        <b/>
        <sz val="7"/>
        <color theme="1"/>
        <rFont val="Arial"/>
        <family val="2"/>
        <charset val="238"/>
      </rPr>
      <t>period from 01.01.2024 to 31.12.2024</t>
    </r>
  </si>
  <si>
    <r>
      <t xml:space="preserve">2023
</t>
    </r>
    <r>
      <rPr>
        <b/>
        <sz val="7"/>
        <color theme="1"/>
        <rFont val="Arial"/>
        <family val="2"/>
        <charset val="238"/>
      </rPr>
      <t xml:space="preserve">period from 01.01.2023 to 31.12.2023
</t>
    </r>
    <r>
      <rPr>
        <b/>
        <i/>
        <sz val="7"/>
        <color theme="1"/>
        <rFont val="Arial"/>
        <family val="2"/>
        <charset val="238"/>
      </rPr>
      <t>(adjusted figures)</t>
    </r>
  </si>
  <si>
    <t xml:space="preserve">Selected consolidated financial data of TAURON Polska Energia S.A. Capital Group </t>
  </si>
  <si>
    <t>As of 31.12.2024</t>
  </si>
  <si>
    <r>
      <t xml:space="preserve">2023
</t>
    </r>
    <r>
      <rPr>
        <b/>
        <sz val="7"/>
        <color theme="1"/>
        <rFont val="Arial"/>
        <family val="2"/>
        <charset val="238"/>
      </rPr>
      <t>period from 01.01.2023 to 31.12.2023</t>
    </r>
  </si>
  <si>
    <r>
      <t>- individual items of the statement of financial position - at the average exchange rate of NBP announced as of December 31, 2024</t>
    </r>
    <r>
      <rPr>
        <sz val="10"/>
        <rFont val="Arial"/>
        <family val="2"/>
        <charset val="238"/>
      </rPr>
      <t xml:space="preserve"> - PLN/EUR 4.273 </t>
    </r>
    <r>
      <rPr>
        <sz val="10"/>
        <color theme="1"/>
        <rFont val="Arial"/>
        <family val="2"/>
        <charset val="238"/>
      </rPr>
      <t>(as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</si>
  <si>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December 31, 2024 - PLN/EUR 4.3039 (for the period from January 1, 2023 to December 31, 2023 - PLN/EUR 4.5284).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</si>
</sst>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quot;   &quot;;[Red]\(#,##0\)&quot;  &quot;;&quot;-   &quot;"/>
    <numFmt numFmtId="165" formatCode="_-* #,##0.00&quot;   &quot;;[Red]\(#,##0.00\)&quot;  &quot;;&quot;-   &quot;"/>
    <numFmt numFmtId="166" formatCode="0.0000"/>
    <numFmt numFmtId="167" formatCode="_-* #,##0&quot;   &quot;;[Black]\(#,##0\)&quot;  &quot;;&quot;-   &quot;"/>
    <numFmt numFmtId="168" formatCode="_-* #,##0.00&quot;   &quot;;[Black]\(#,##0.00\)&quot;  &quot;;&quot;-   &quot;"/>
    <numFmt numFmtId="169" formatCode="_-* #,##0.0000\ _z_ł_-;\-* #,##0.0000\ _z_ł_-;_-* &quot;-&quot;????\ _z_ł_-;_-@_-"/>
    <numFmt numFmtId="170" formatCode="_-* #,##0_-;\-* #,##0_-;_-* &quot;-&quot;??_-;_-@_-"/>
  </numFmts>
  <fonts count="44">
    <font>
      <sz val="11"/>
      <color theme="1"/>
      <name val="Czcionka tekstu podstawowego"/>
      <family val="2"/>
      <charset val="238"/>
    </font>
    <font>
      <sz val="10"/>
      <color theme="1"/>
      <name val="Arial"/>
      <family val="2"/>
      <charset val="238"/>
    </font>
    <font>
      <b/>
      <sz val="10"/>
      <color theme="1"/>
      <name val="Arial"/>
      <family val="2"/>
      <charset val="238"/>
    </font>
    <font>
      <b/>
      <sz val="7"/>
      <color theme="1"/>
      <name val="Arial"/>
      <family val="2"/>
      <charset val="238"/>
    </font>
    <font>
      <b/>
      <i/>
      <sz val="10"/>
      <color theme="1"/>
      <name val="Arial"/>
      <family val="2"/>
      <charset val="238"/>
    </font>
    <font>
      <sz val="8"/>
      <color theme="1"/>
      <name val="Arial"/>
      <family val="2"/>
      <charset val="238"/>
    </font>
    <font>
      <b/>
      <sz val="7"/>
      <color indexed="8"/>
      <name val="Arial"/>
      <family val="2"/>
      <charset val="238"/>
    </font>
    <font>
      <b/>
      <i/>
      <sz val="7"/>
      <color indexed="8"/>
      <name val="Arial"/>
      <family val="2"/>
      <charset val="238"/>
    </font>
    <font>
      <sz val="10"/>
      <name val="Arial"/>
      <family val="2"/>
      <charset val="238"/>
    </font>
    <font>
      <b/>
      <sz val="10"/>
      <name val="Arial"/>
      <family val="2"/>
      <charset val="238"/>
    </font>
    <font>
      <b/>
      <sz val="7"/>
      <name val="Arial"/>
      <family val="2"/>
      <charset val="238"/>
    </font>
    <font>
      <b/>
      <i/>
      <sz val="7"/>
      <name val="Arial"/>
      <family val="2"/>
      <charset val="238"/>
    </font>
    <font>
      <b/>
      <i/>
      <sz val="10"/>
      <name val="Arial"/>
      <family val="2"/>
      <charset val="238"/>
    </font>
    <font>
      <sz val="10"/>
      <name val="Czcionka tekstu podstawowego"/>
      <family val="2"/>
      <charset val="238"/>
    </font>
    <font>
      <sz val="7"/>
      <color theme="1"/>
      <name val="Arial"/>
      <family val="2"/>
      <charset val="238"/>
    </font>
    <font>
      <sz val="7"/>
      <color indexed="8"/>
      <name val="Arial"/>
      <family val="2"/>
      <charset val="238"/>
    </font>
    <font>
      <b/>
      <sz val="8"/>
      <color rgb="FFFFFFFF"/>
      <name val="Arial"/>
      <family val="2"/>
      <charset val="238"/>
    </font>
    <font>
      <b/>
      <i/>
      <sz val="8"/>
      <color rgb="FFFFFFFF"/>
      <name val="Arial"/>
      <family val="2"/>
      <charset val="238"/>
    </font>
    <font>
      <b/>
      <i/>
      <sz val="8"/>
      <color rgb="FF000000"/>
      <name val="Arial"/>
      <family val="2"/>
      <charset val="238"/>
    </font>
    <font>
      <sz val="8"/>
      <color rgb="FF000000"/>
      <name val="Arial"/>
      <family val="2"/>
      <charset val="238"/>
    </font>
    <font>
      <sz val="8"/>
      <color rgb="FFFFFFFF"/>
      <name val="Arial"/>
      <family val="2"/>
      <charset val="238"/>
    </font>
    <font>
      <sz val="9"/>
      <color theme="1"/>
      <name val="Arial"/>
      <family val="2"/>
      <charset val="238"/>
    </font>
    <font>
      <sz val="9"/>
      <color theme="1"/>
      <name val="Calibri"/>
      <family val="2"/>
      <charset val="238"/>
    </font>
    <font>
      <sz val="7"/>
      <color theme="1"/>
      <name val="Times New Roman"/>
      <family val="1"/>
      <charset val="238"/>
    </font>
    <font>
      <sz val="12"/>
      <color theme="1"/>
      <name val="Arial"/>
      <family val="2"/>
      <charset val="238"/>
    </font>
    <font>
      <b/>
      <sz val="7"/>
      <color rgb="FF000000"/>
      <name val="Arial"/>
      <family val="2"/>
      <charset val="238"/>
    </font>
    <font>
      <b/>
      <sz val="9"/>
      <color theme="1"/>
      <name val="Arial"/>
      <family val="2"/>
      <charset val="238"/>
    </font>
    <font>
      <sz val="8"/>
      <name val="Arial"/>
      <family val="2"/>
      <charset val="238"/>
    </font>
    <font>
      <sz val="10"/>
      <color rgb="FFFF0000"/>
      <name val="Arial"/>
      <family val="2"/>
      <charset val="238"/>
    </font>
    <font>
      <b/>
      <sz val="10"/>
      <color theme="1"/>
      <name val="Titillium Web"/>
      <charset val="238"/>
    </font>
    <font>
      <b/>
      <sz val="7"/>
      <color rgb="FF000000"/>
      <name val="Titillium Web"/>
      <charset val="238"/>
    </font>
    <font>
      <b/>
      <i/>
      <sz val="10"/>
      <color theme="1"/>
      <name val="Titillium Web"/>
      <charset val="238"/>
    </font>
    <font>
      <sz val="10"/>
      <color theme="1"/>
      <name val="Titillium Web"/>
      <charset val="238"/>
    </font>
    <font>
      <sz val="10"/>
      <name val="Titillium Web"/>
      <charset val="238"/>
    </font>
    <font>
      <b/>
      <sz val="9"/>
      <color theme="1"/>
      <name val="Titillium Web"/>
      <charset val="238"/>
    </font>
    <font>
      <sz val="11"/>
      <color theme="1"/>
      <name val="Titillium Web"/>
      <charset val="238"/>
    </font>
    <font>
      <sz val="10"/>
      <color rgb="FF000000"/>
      <name val="Arial"/>
      <family val="2"/>
      <charset val="238"/>
    </font>
    <font>
      <sz val="8"/>
      <color theme="1"/>
      <name val="Titillium Web"/>
      <charset val="238"/>
    </font>
    <font>
      <sz val="8"/>
      <name val="Titillium Web"/>
      <charset val="238"/>
    </font>
    <font>
      <sz val="8"/>
      <color rgb="FFFF0000"/>
      <name val="Czcionka tekstu podstawowego"/>
      <family val="2"/>
      <charset val="238"/>
    </font>
    <font>
      <b/>
      <i/>
      <sz val="8"/>
      <color theme="1"/>
      <name val="Arial"/>
      <family val="2"/>
      <charset val="238"/>
    </font>
    <font>
      <sz val="10"/>
      <color theme="1"/>
      <name val="Czcionka tekstu podstawowego"/>
      <family val="2"/>
      <charset val="238"/>
    </font>
    <font>
      <b/>
      <i/>
      <sz val="7"/>
      <color rgb="FF000000"/>
      <name val="Arial"/>
      <family val="2"/>
      <charset val="238"/>
    </font>
    <font>
      <b/>
      <i/>
      <sz val="7"/>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808080"/>
        <bgColor indexed="64"/>
      </patternFill>
    </fill>
    <fill>
      <patternFill patternType="solid">
        <fgColor rgb="FFD9D9D9"/>
        <bgColor indexed="64"/>
      </patternFill>
    </fill>
    <fill>
      <patternFill patternType="solid">
        <fgColor theme="0" tint="-0.249977111117893"/>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rgb="FF000000"/>
      </right>
      <top/>
      <bottom style="medium">
        <color indexed="64"/>
      </bottom>
      <diagonal/>
    </border>
    <border>
      <left style="medium">
        <color indexed="64"/>
      </left>
      <right/>
      <top/>
      <bottom/>
      <diagonal/>
    </border>
    <border>
      <left style="medium">
        <color rgb="FF000000"/>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s>
  <cellStyleXfs count="1">
    <xf numFmtId="0" fontId="0" fillId="0" borderId="0"/>
  </cellStyleXfs>
  <cellXfs count="373">
    <xf numFmtId="0" fontId="0" fillId="0" borderId="0" xfId="0"/>
    <xf numFmtId="0" fontId="1" fillId="0" borderId="0" xfId="0" applyFont="1"/>
    <xf numFmtId="0" fontId="2" fillId="0" borderId="0" xfId="0" applyFont="1"/>
    <xf numFmtId="0" fontId="2" fillId="0" borderId="1" xfId="0" applyFont="1" applyBorder="1"/>
    <xf numFmtId="0" fontId="1"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20" xfId="0" applyFont="1" applyBorder="1" applyAlignment="1">
      <alignment wrapText="1"/>
    </xf>
    <xf numFmtId="164" fontId="1" fillId="0" borderId="2" xfId="0" applyNumberFormat="1" applyFont="1" applyBorder="1"/>
    <xf numFmtId="164" fontId="1" fillId="0" borderId="3" xfId="0" applyNumberFormat="1" applyFont="1" applyBorder="1"/>
    <xf numFmtId="164" fontId="1" fillId="0" borderId="15" xfId="0" applyNumberFormat="1" applyFont="1" applyBorder="1"/>
    <xf numFmtId="164" fontId="1" fillId="0" borderId="4" xfId="0" applyNumberFormat="1" applyFont="1" applyBorder="1"/>
    <xf numFmtId="165" fontId="1" fillId="0" borderId="15" xfId="0" applyNumberFormat="1" applyFont="1" applyBorder="1"/>
    <xf numFmtId="164" fontId="1" fillId="0" borderId="22" xfId="0" applyNumberFormat="1" applyFont="1" applyBorder="1"/>
    <xf numFmtId="164" fontId="1" fillId="0" borderId="14" xfId="0" applyNumberFormat="1" applyFont="1" applyBorder="1"/>
    <xf numFmtId="164" fontId="1" fillId="0" borderId="13" xfId="0" applyNumberFormat="1" applyFont="1" applyBorder="1"/>
    <xf numFmtId="164" fontId="1" fillId="0" borderId="23" xfId="0" applyNumberFormat="1" applyFont="1" applyBorder="1"/>
    <xf numFmtId="164" fontId="1" fillId="0" borderId="5" xfId="0" applyNumberFormat="1" applyFont="1" applyBorder="1"/>
    <xf numFmtId="165" fontId="1" fillId="0" borderId="22" xfId="0" applyNumberFormat="1" applyFont="1" applyBorder="1"/>
    <xf numFmtId="165" fontId="1" fillId="0" borderId="14" xfId="0" applyNumberFormat="1" applyFont="1" applyBorder="1"/>
    <xf numFmtId="0" fontId="5" fillId="0" borderId="0" xfId="0" applyFont="1"/>
    <xf numFmtId="166" fontId="5" fillId="0" borderId="0" xfId="0" applyNumberFormat="1" applyFont="1"/>
    <xf numFmtId="0" fontId="2" fillId="0" borderId="16"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64" fontId="1" fillId="0" borderId="24" xfId="0" applyNumberFormat="1" applyFont="1" applyBorder="1"/>
    <xf numFmtId="165" fontId="1" fillId="0" borderId="24" xfId="0" applyNumberFormat="1" applyFont="1" applyBorder="1"/>
    <xf numFmtId="164" fontId="1" fillId="0" borderId="25" xfId="0" applyNumberFormat="1" applyFont="1" applyBorder="1"/>
    <xf numFmtId="166" fontId="1" fillId="0" borderId="0" xfId="0" applyNumberFormat="1" applyFont="1"/>
    <xf numFmtId="164" fontId="1" fillId="0" borderId="26" xfId="0" applyNumberFormat="1" applyFont="1" applyBorder="1"/>
    <xf numFmtId="164" fontId="1" fillId="0" borderId="27" xfId="0" applyNumberFormat="1" applyFont="1" applyBorder="1"/>
    <xf numFmtId="164" fontId="1" fillId="0" borderId="28" xfId="0" applyNumberFormat="1" applyFont="1" applyBorder="1"/>
    <xf numFmtId="164" fontId="1" fillId="0" borderId="29" xfId="0" applyNumberFormat="1" applyFont="1" applyBorder="1"/>
    <xf numFmtId="165" fontId="1" fillId="0" borderId="28" xfId="0" applyNumberFormat="1" applyFont="1" applyBorder="1"/>
    <xf numFmtId="165" fontId="1" fillId="0" borderId="29" xfId="0" applyNumberFormat="1" applyFont="1" applyBorder="1"/>
    <xf numFmtId="164" fontId="1" fillId="0" borderId="31" xfId="0" applyNumberFormat="1" applyFont="1" applyBorder="1"/>
    <xf numFmtId="164" fontId="1" fillId="0" borderId="32" xfId="0" applyNumberFormat="1" applyFont="1" applyBorder="1"/>
    <xf numFmtId="164" fontId="1" fillId="0" borderId="33" xfId="0" applyNumberFormat="1" applyFont="1" applyBorder="1"/>
    <xf numFmtId="164" fontId="1" fillId="0" borderId="30" xfId="0" applyNumberFormat="1" applyFont="1" applyBorder="1"/>
    <xf numFmtId="164" fontId="1" fillId="0" borderId="35" xfId="0" applyNumberFormat="1" applyFont="1" applyBorder="1"/>
    <xf numFmtId="164" fontId="1" fillId="0" borderId="20" xfId="0" applyNumberFormat="1" applyFont="1" applyBorder="1"/>
    <xf numFmtId="165" fontId="1" fillId="0" borderId="20" xfId="0" applyNumberFormat="1" applyFont="1" applyBorder="1"/>
    <xf numFmtId="165" fontId="1" fillId="0" borderId="32" xfId="0" applyNumberFormat="1" applyFont="1" applyBorder="1"/>
    <xf numFmtId="164" fontId="1" fillId="0" borderId="36" xfId="0" applyNumberFormat="1" applyFont="1" applyBorder="1"/>
    <xf numFmtId="164" fontId="1" fillId="0" borderId="9" xfId="0" applyNumberFormat="1" applyFont="1" applyBorder="1"/>
    <xf numFmtId="164" fontId="1" fillId="0" borderId="0" xfId="0" applyNumberFormat="1" applyFont="1"/>
    <xf numFmtId="164" fontId="1" fillId="3" borderId="2" xfId="0" applyNumberFormat="1" applyFont="1" applyFill="1" applyBorder="1"/>
    <xf numFmtId="164" fontId="1" fillId="3" borderId="22" xfId="0" applyNumberFormat="1" applyFont="1" applyFill="1" applyBorder="1"/>
    <xf numFmtId="164" fontId="1" fillId="3" borderId="15" xfId="0" applyNumberFormat="1" applyFont="1" applyFill="1" applyBorder="1"/>
    <xf numFmtId="165" fontId="1" fillId="3" borderId="15" xfId="0" applyNumberFormat="1" applyFont="1" applyFill="1" applyBorder="1"/>
    <xf numFmtId="165" fontId="1" fillId="3" borderId="22" xfId="0" applyNumberFormat="1" applyFont="1" applyFill="1" applyBorder="1"/>
    <xf numFmtId="164" fontId="1" fillId="3" borderId="4" xfId="0" applyNumberFormat="1" applyFont="1" applyFill="1" applyBorder="1"/>
    <xf numFmtId="164" fontId="1" fillId="3" borderId="13" xfId="0" applyNumberFormat="1" applyFont="1" applyFill="1" applyBorder="1"/>
    <xf numFmtId="164" fontId="1" fillId="3" borderId="23" xfId="0" applyNumberFormat="1" applyFont="1" applyFill="1" applyBorder="1"/>
    <xf numFmtId="0" fontId="2" fillId="0" borderId="1" xfId="0" quotePrefix="1" applyFont="1" applyBorder="1" applyAlignment="1">
      <alignment horizontal="center" vertical="center" wrapText="1"/>
    </xf>
    <xf numFmtId="0" fontId="2" fillId="3" borderId="1" xfId="0" applyFont="1" applyFill="1" applyBorder="1" applyAlignment="1">
      <alignment horizontal="center" vertical="center" wrapText="1"/>
    </xf>
    <xf numFmtId="167" fontId="8" fillId="0" borderId="15" xfId="0" applyNumberFormat="1" applyFont="1" applyBorder="1"/>
    <xf numFmtId="167" fontId="1" fillId="0" borderId="15" xfId="0" applyNumberFormat="1" applyFont="1" applyBorder="1"/>
    <xf numFmtId="167" fontId="1" fillId="0" borderId="22" xfId="0" applyNumberFormat="1" applyFont="1" applyBorder="1"/>
    <xf numFmtId="167" fontId="1" fillId="0" borderId="14" xfId="0" applyNumberFormat="1" applyFont="1" applyBorder="1"/>
    <xf numFmtId="167" fontId="1" fillId="0" borderId="4" xfId="0" applyNumberFormat="1" applyFont="1" applyBorder="1"/>
    <xf numFmtId="0" fontId="1" fillId="0" borderId="19" xfId="0" applyFont="1" applyBorder="1" applyAlignment="1">
      <alignment wrapText="1"/>
    </xf>
    <xf numFmtId="0" fontId="1" fillId="0" borderId="21" xfId="0" applyFont="1" applyBorder="1" applyAlignment="1">
      <alignment wrapText="1"/>
    </xf>
    <xf numFmtId="0" fontId="1" fillId="0" borderId="0" xfId="0" applyFont="1" applyAlignment="1">
      <alignment wrapText="1"/>
    </xf>
    <xf numFmtId="0" fontId="1" fillId="3" borderId="20" xfId="0" applyFont="1" applyFill="1" applyBorder="1" applyAlignment="1">
      <alignment wrapText="1"/>
    </xf>
    <xf numFmtId="0" fontId="1" fillId="0" borderId="9" xfId="0" applyFont="1" applyBorder="1" applyAlignment="1">
      <alignment wrapText="1"/>
    </xf>
    <xf numFmtId="164" fontId="8" fillId="0" borderId="2" xfId="0" applyNumberFormat="1" applyFont="1" applyBorder="1"/>
    <xf numFmtId="164" fontId="8" fillId="0" borderId="15" xfId="0" applyNumberFormat="1" applyFont="1" applyBorder="1"/>
    <xf numFmtId="164" fontId="8" fillId="0" borderId="14" xfId="0" applyNumberFormat="1" applyFont="1" applyBorder="1"/>
    <xf numFmtId="165" fontId="8" fillId="0" borderId="15" xfId="0" applyNumberFormat="1" applyFont="1" applyBorder="1"/>
    <xf numFmtId="164" fontId="8" fillId="0" borderId="4" xfId="0" applyNumberFormat="1" applyFont="1" applyBorder="1"/>
    <xf numFmtId="0" fontId="9" fillId="0" borderId="1" xfId="0" applyFont="1" applyBorder="1" applyAlignment="1">
      <alignment horizontal="center" vertical="center" wrapText="1"/>
    </xf>
    <xf numFmtId="0" fontId="9" fillId="0" borderId="0" xfId="0" applyFont="1"/>
    <xf numFmtId="0" fontId="8" fillId="0" borderId="0" xfId="0" applyFont="1"/>
    <xf numFmtId="164" fontId="8" fillId="0" borderId="3" xfId="0" applyNumberFormat="1" applyFont="1" applyBorder="1"/>
    <xf numFmtId="0" fontId="1" fillId="0" borderId="0" xfId="0" quotePrefix="1" applyFont="1" applyAlignment="1">
      <alignment horizontal="left" wrapText="1"/>
    </xf>
    <xf numFmtId="0" fontId="1" fillId="0" borderId="0" xfId="0" quotePrefix="1" applyFont="1" applyAlignment="1">
      <alignment horizontal="left"/>
    </xf>
    <xf numFmtId="167" fontId="1" fillId="0" borderId="24" xfId="0" applyNumberFormat="1" applyFont="1" applyBorder="1"/>
    <xf numFmtId="167" fontId="1" fillId="0" borderId="28" xfId="0" applyNumberFormat="1" applyFont="1" applyBorder="1"/>
    <xf numFmtId="167" fontId="1" fillId="0" borderId="29" xfId="0" applyNumberFormat="1" applyFont="1" applyBorder="1"/>
    <xf numFmtId="168" fontId="1" fillId="3" borderId="15" xfId="0" applyNumberFormat="1" applyFont="1" applyFill="1" applyBorder="1"/>
    <xf numFmtId="168" fontId="1" fillId="3" borderId="22" xfId="0" applyNumberFormat="1" applyFont="1" applyFill="1" applyBorder="1"/>
    <xf numFmtId="168" fontId="1" fillId="0" borderId="15" xfId="0" applyNumberFormat="1" applyFont="1" applyBorder="1"/>
    <xf numFmtId="168" fontId="1" fillId="0" borderId="14" xfId="0" applyNumberFormat="1" applyFont="1" applyBorder="1"/>
    <xf numFmtId="0" fontId="1" fillId="3" borderId="0" xfId="0" applyFont="1" applyFill="1"/>
    <xf numFmtId="0" fontId="1" fillId="3" borderId="0" xfId="0" quotePrefix="1" applyFont="1" applyFill="1" applyAlignment="1">
      <alignment horizontal="left" wrapText="1"/>
    </xf>
    <xf numFmtId="0" fontId="1" fillId="3" borderId="0" xfId="0" quotePrefix="1" applyFont="1" applyFill="1" applyAlignment="1">
      <alignment horizontal="left"/>
    </xf>
    <xf numFmtId="0" fontId="8" fillId="0" borderId="19" xfId="0" applyFont="1" applyBorder="1" applyAlignment="1">
      <alignment wrapText="1"/>
    </xf>
    <xf numFmtId="164" fontId="8" fillId="0" borderId="22" xfId="0" applyNumberFormat="1" applyFont="1" applyBorder="1"/>
    <xf numFmtId="0" fontId="8" fillId="0" borderId="20" xfId="0" applyFont="1" applyBorder="1" applyAlignment="1">
      <alignment wrapText="1"/>
    </xf>
    <xf numFmtId="165" fontId="8" fillId="0" borderId="22" xfId="0" applyNumberFormat="1" applyFont="1" applyBorder="1"/>
    <xf numFmtId="165" fontId="8" fillId="0" borderId="14" xfId="0" applyNumberFormat="1" applyFont="1" applyBorder="1"/>
    <xf numFmtId="0" fontId="8" fillId="0" borderId="21" xfId="0" applyFont="1" applyBorder="1" applyAlignment="1">
      <alignment wrapText="1"/>
    </xf>
    <xf numFmtId="0" fontId="9" fillId="0" borderId="1" xfId="0" applyFont="1" applyBorder="1"/>
    <xf numFmtId="0" fontId="8" fillId="0" borderId="1" xfId="0" applyFont="1" applyBorder="1"/>
    <xf numFmtId="0" fontId="9" fillId="0" borderId="1" xfId="0" applyFont="1" applyBorder="1" applyAlignment="1">
      <alignment horizontal="center" vertical="center"/>
    </xf>
    <xf numFmtId="164" fontId="8" fillId="0" borderId="13" xfId="0" applyNumberFormat="1" applyFont="1" applyBorder="1"/>
    <xf numFmtId="0" fontId="8" fillId="0" borderId="9" xfId="0" applyFont="1" applyBorder="1" applyAlignment="1">
      <alignment wrapText="1"/>
    </xf>
    <xf numFmtId="164" fontId="8" fillId="0" borderId="23" xfId="0" applyNumberFormat="1" applyFont="1" applyBorder="1"/>
    <xf numFmtId="164" fontId="8" fillId="0" borderId="25" xfId="0" applyNumberFormat="1" applyFont="1" applyBorder="1"/>
    <xf numFmtId="167" fontId="8" fillId="0" borderId="22" xfId="0" applyNumberFormat="1" applyFont="1" applyBorder="1"/>
    <xf numFmtId="167" fontId="8" fillId="0" borderId="14" xfId="0" applyNumberFormat="1" applyFont="1" applyBorder="1"/>
    <xf numFmtId="164" fontId="1" fillId="0" borderId="37" xfId="0" applyNumberFormat="1" applyFont="1" applyBorder="1"/>
    <xf numFmtId="167" fontId="8" fillId="0" borderId="38" xfId="0" applyNumberFormat="1" applyFont="1" applyBorder="1"/>
    <xf numFmtId="164" fontId="1" fillId="0" borderId="39" xfId="0" applyNumberFormat="1" applyFont="1" applyBorder="1"/>
    <xf numFmtId="164" fontId="1" fillId="0" borderId="38" xfId="0" applyNumberFormat="1" applyFont="1" applyBorder="1"/>
    <xf numFmtId="167" fontId="8" fillId="0" borderId="39" xfId="0" applyNumberFormat="1" applyFont="1" applyBorder="1"/>
    <xf numFmtId="168" fontId="8" fillId="0" borderId="15" xfId="0" applyNumberFormat="1" applyFont="1" applyBorder="1"/>
    <xf numFmtId="168" fontId="8" fillId="0" borderId="38" xfId="0" applyNumberFormat="1" applyFont="1" applyBorder="1"/>
    <xf numFmtId="165" fontId="1" fillId="0" borderId="39" xfId="0" applyNumberFormat="1" applyFont="1" applyBorder="1"/>
    <xf numFmtId="167" fontId="1" fillId="0" borderId="38" xfId="0" applyNumberFormat="1" applyFont="1" applyBorder="1"/>
    <xf numFmtId="167" fontId="1" fillId="0" borderId="39" xfId="0" applyNumberFormat="1" applyFont="1" applyBorder="1"/>
    <xf numFmtId="167" fontId="1" fillId="0" borderId="40" xfId="0" applyNumberFormat="1" applyFont="1" applyBorder="1"/>
    <xf numFmtId="167" fontId="1" fillId="0" borderId="17" xfId="0" applyNumberFormat="1" applyFont="1" applyBorder="1"/>
    <xf numFmtId="168" fontId="1" fillId="0" borderId="39" xfId="0" applyNumberFormat="1" applyFont="1" applyBorder="1"/>
    <xf numFmtId="165" fontId="1" fillId="0" borderId="38" xfId="0" applyNumberFormat="1" applyFont="1" applyBorder="1"/>
    <xf numFmtId="0" fontId="2" fillId="0" borderId="12" xfId="0" applyFont="1" applyBorder="1" applyAlignment="1">
      <alignment horizontal="center" vertical="center"/>
    </xf>
    <xf numFmtId="164" fontId="1" fillId="0" borderId="40" xfId="0" applyNumberFormat="1" applyFont="1" applyBorder="1"/>
    <xf numFmtId="164" fontId="1" fillId="0" borderId="17" xfId="0" applyNumberFormat="1" applyFont="1" applyBorder="1"/>
    <xf numFmtId="0" fontId="3" fillId="0" borderId="1" xfId="0" applyFont="1" applyBorder="1" applyAlignment="1">
      <alignment horizontal="center" vertical="center" wrapText="1"/>
    </xf>
    <xf numFmtId="0" fontId="16" fillId="4" borderId="47" xfId="0" applyFont="1" applyFill="1" applyBorder="1" applyAlignment="1">
      <alignment horizontal="center" vertical="center" wrapText="1"/>
    </xf>
    <xf numFmtId="0" fontId="0" fillId="4" borderId="46" xfId="0" applyFill="1" applyBorder="1" applyAlignment="1">
      <alignment vertical="center" wrapText="1"/>
    </xf>
    <xf numFmtId="0" fontId="17" fillId="4" borderId="46" xfId="0" applyFont="1" applyFill="1" applyBorder="1" applyAlignment="1">
      <alignment horizontal="center" vertical="center" wrapText="1"/>
    </xf>
    <xf numFmtId="0" fontId="19" fillId="0" borderId="42" xfId="0" applyFont="1" applyBorder="1" applyAlignment="1">
      <alignment vertical="center" wrapText="1"/>
    </xf>
    <xf numFmtId="3" fontId="19" fillId="0" borderId="42" xfId="0" applyNumberFormat="1" applyFont="1" applyBorder="1" applyAlignment="1">
      <alignment horizontal="right" vertical="center"/>
    </xf>
    <xf numFmtId="3" fontId="19" fillId="0" borderId="17" xfId="0" applyNumberFormat="1" applyFont="1" applyBorder="1" applyAlignment="1">
      <alignment horizontal="right" vertical="center"/>
    </xf>
    <xf numFmtId="3" fontId="19" fillId="0" borderId="46" xfId="0" applyNumberFormat="1" applyFont="1" applyBorder="1" applyAlignment="1">
      <alignment horizontal="right" vertical="center"/>
    </xf>
    <xf numFmtId="0" fontId="19" fillId="0" borderId="46" xfId="0" applyFont="1" applyBorder="1" applyAlignment="1">
      <alignment horizontal="right" vertical="center"/>
    </xf>
    <xf numFmtId="0" fontId="19" fillId="0" borderId="42" xfId="0" applyFont="1" applyBorder="1" applyAlignment="1">
      <alignment horizontal="right" vertical="center"/>
    </xf>
    <xf numFmtId="0" fontId="19" fillId="0" borderId="17" xfId="0" applyFont="1" applyBorder="1" applyAlignment="1">
      <alignment horizontal="right" vertical="center"/>
    </xf>
    <xf numFmtId="0" fontId="19" fillId="0" borderId="50" xfId="0" applyFont="1" applyBorder="1" applyAlignment="1">
      <alignment vertical="center" wrapText="1"/>
    </xf>
    <xf numFmtId="3" fontId="19" fillId="0" borderId="50" xfId="0" applyNumberFormat="1" applyFont="1" applyBorder="1" applyAlignment="1">
      <alignment horizontal="right" vertical="center"/>
    </xf>
    <xf numFmtId="0" fontId="16" fillId="4" borderId="1" xfId="0" applyFont="1" applyFill="1" applyBorder="1" applyAlignment="1">
      <alignment vertical="center"/>
    </xf>
    <xf numFmtId="0" fontId="16" fillId="4" borderId="46" xfId="0" applyFont="1" applyFill="1" applyBorder="1" applyAlignment="1">
      <alignment horizontal="center" vertical="center"/>
    </xf>
    <xf numFmtId="0" fontId="16" fillId="4" borderId="43" xfId="0" applyFont="1" applyFill="1" applyBorder="1" applyAlignment="1">
      <alignment horizontal="center" vertical="center" wrapText="1"/>
    </xf>
    <xf numFmtId="0" fontId="0" fillId="4" borderId="17" xfId="0" applyFill="1" applyBorder="1" applyAlignment="1">
      <alignment vertical="center" wrapText="1"/>
    </xf>
    <xf numFmtId="0" fontId="20" fillId="4" borderId="17" xfId="0" applyFont="1" applyFill="1" applyBorder="1" applyAlignment="1">
      <alignment vertical="center"/>
    </xf>
    <xf numFmtId="0" fontId="21" fillId="0" borderId="0" xfId="0" applyFont="1" applyAlignment="1">
      <alignment horizontal="justify" vertical="center"/>
    </xf>
    <xf numFmtId="0" fontId="21" fillId="0" borderId="0" xfId="0" applyFont="1" applyAlignment="1">
      <alignment vertical="center"/>
    </xf>
    <xf numFmtId="0" fontId="24" fillId="0" borderId="0" xfId="0" applyFont="1" applyAlignment="1">
      <alignment vertical="center"/>
    </xf>
    <xf numFmtId="0" fontId="26" fillId="0" borderId="1" xfId="0" applyFont="1" applyBorder="1" applyAlignment="1">
      <alignment horizontal="center" vertical="center"/>
    </xf>
    <xf numFmtId="0" fontId="5" fillId="0" borderId="19" xfId="0" applyFont="1" applyBorder="1" applyAlignment="1">
      <alignment wrapText="1"/>
    </xf>
    <xf numFmtId="164" fontId="5" fillId="0" borderId="2" xfId="0" applyNumberFormat="1" applyFont="1" applyBorder="1"/>
    <xf numFmtId="164" fontId="5" fillId="0" borderId="37" xfId="0" applyNumberFormat="1" applyFont="1" applyBorder="1"/>
    <xf numFmtId="167" fontId="27" fillId="0" borderId="38" xfId="0" applyNumberFormat="1" applyFont="1" applyBorder="1"/>
    <xf numFmtId="0" fontId="5" fillId="0" borderId="20" xfId="0" applyFont="1" applyBorder="1" applyAlignment="1">
      <alignment wrapText="1"/>
    </xf>
    <xf numFmtId="167" fontId="27" fillId="0" borderId="15" xfId="0" applyNumberFormat="1" applyFont="1" applyBorder="1"/>
    <xf numFmtId="164" fontId="5" fillId="0" borderId="15" xfId="0" applyNumberFormat="1" applyFont="1" applyBorder="1"/>
    <xf numFmtId="164" fontId="5" fillId="0" borderId="38" xfId="0" applyNumberFormat="1" applyFont="1" applyBorder="1"/>
    <xf numFmtId="164" fontId="5" fillId="0" borderId="39" xfId="0" applyNumberFormat="1" applyFont="1" applyBorder="1"/>
    <xf numFmtId="167" fontId="27" fillId="0" borderId="39" xfId="0" applyNumberFormat="1" applyFont="1" applyBorder="1"/>
    <xf numFmtId="168" fontId="27" fillId="0" borderId="15" xfId="0" applyNumberFormat="1" applyFont="1" applyBorder="1"/>
    <xf numFmtId="168" fontId="27" fillId="0" borderId="38" xfId="0" applyNumberFormat="1" applyFont="1" applyBorder="1"/>
    <xf numFmtId="167" fontId="5" fillId="0" borderId="15" xfId="0" applyNumberFormat="1" applyFont="1" applyBorder="1"/>
    <xf numFmtId="167" fontId="5" fillId="0" borderId="38" xfId="0" applyNumberFormat="1" applyFont="1" applyBorder="1"/>
    <xf numFmtId="167" fontId="5" fillId="0" borderId="39" xfId="0" applyNumberFormat="1" applyFont="1" applyBorder="1"/>
    <xf numFmtId="0" fontId="5" fillId="0" borderId="21" xfId="0" applyFont="1" applyBorder="1" applyAlignment="1">
      <alignment wrapText="1"/>
    </xf>
    <xf numFmtId="167" fontId="5" fillId="0" borderId="4" xfId="0" applyNumberFormat="1" applyFont="1" applyBorder="1"/>
    <xf numFmtId="167" fontId="5" fillId="0" borderId="40" xfId="0" applyNumberFormat="1" applyFont="1" applyBorder="1"/>
    <xf numFmtId="167" fontId="5" fillId="0" borderId="17" xfId="0" applyNumberFormat="1" applyFont="1" applyBorder="1"/>
    <xf numFmtId="164" fontId="5" fillId="0" borderId="14" xfId="0" applyNumberFormat="1" applyFont="1" applyBorder="1"/>
    <xf numFmtId="164" fontId="5" fillId="0" borderId="4" xfId="0" applyNumberFormat="1" applyFont="1" applyBorder="1"/>
    <xf numFmtId="168" fontId="5" fillId="0" borderId="39" xfId="0" applyNumberFormat="1" applyFont="1" applyBorder="1"/>
    <xf numFmtId="164" fontId="5" fillId="0" borderId="27" xfId="0" applyNumberFormat="1" applyFont="1" applyBorder="1"/>
    <xf numFmtId="164" fontId="5" fillId="0" borderId="29" xfId="0" applyNumberFormat="1" applyFont="1" applyBorder="1"/>
    <xf numFmtId="0" fontId="5" fillId="0" borderId="9" xfId="0" applyFont="1" applyBorder="1" applyAlignment="1">
      <alignment wrapText="1"/>
    </xf>
    <xf numFmtId="164" fontId="5" fillId="0" borderId="40" xfId="0" applyNumberFormat="1" applyFont="1" applyBorder="1"/>
    <xf numFmtId="164" fontId="5" fillId="0" borderId="17" xfId="0" applyNumberFormat="1" applyFont="1" applyBorder="1"/>
    <xf numFmtId="169" fontId="1" fillId="0" borderId="0" xfId="0" applyNumberFormat="1" applyFont="1"/>
    <xf numFmtId="169" fontId="2" fillId="0" borderId="0" xfId="0" applyNumberFormat="1" applyFont="1"/>
    <xf numFmtId="166" fontId="27" fillId="0" borderId="0" xfId="0" applyNumberFormat="1" applyFont="1"/>
    <xf numFmtId="0" fontId="5" fillId="0" borderId="52" xfId="0" applyFont="1" applyBorder="1"/>
    <xf numFmtId="164" fontId="1" fillId="3" borderId="14" xfId="0" applyNumberFormat="1" applyFont="1" applyFill="1" applyBorder="1"/>
    <xf numFmtId="0" fontId="29" fillId="0" borderId="1" xfId="0" applyFont="1" applyBorder="1" applyAlignment="1">
      <alignment horizontal="center" vertical="center" wrapText="1"/>
    </xf>
    <xf numFmtId="0" fontId="32" fillId="0" borderId="19" xfId="0" applyFont="1" applyBorder="1" applyAlignment="1">
      <alignment wrapText="1"/>
    </xf>
    <xf numFmtId="164" fontId="32" fillId="0" borderId="2" xfId="0" applyNumberFormat="1" applyFont="1" applyBorder="1"/>
    <xf numFmtId="164" fontId="32" fillId="0" borderId="37" xfId="0" applyNumberFormat="1" applyFont="1" applyBorder="1"/>
    <xf numFmtId="167" fontId="33" fillId="0" borderId="38" xfId="0" applyNumberFormat="1" applyFont="1" applyBorder="1"/>
    <xf numFmtId="0" fontId="32" fillId="0" borderId="20" xfId="0" applyFont="1" applyBorder="1" applyAlignment="1">
      <alignment wrapText="1"/>
    </xf>
    <xf numFmtId="167" fontId="33" fillId="0" borderId="15" xfId="0" applyNumberFormat="1" applyFont="1" applyBorder="1"/>
    <xf numFmtId="164" fontId="32" fillId="0" borderId="15" xfId="0" applyNumberFormat="1" applyFont="1" applyBorder="1"/>
    <xf numFmtId="164" fontId="32" fillId="0" borderId="39" xfId="0" applyNumberFormat="1" applyFont="1" applyBorder="1"/>
    <xf numFmtId="167" fontId="33" fillId="0" borderId="39" xfId="0" applyNumberFormat="1" applyFont="1" applyBorder="1"/>
    <xf numFmtId="168" fontId="33" fillId="0" borderId="15" xfId="0" applyNumberFormat="1" applyFont="1" applyBorder="1"/>
    <xf numFmtId="168" fontId="33" fillId="0" borderId="38" xfId="0" applyNumberFormat="1" applyFont="1" applyBorder="1"/>
    <xf numFmtId="164" fontId="32" fillId="0" borderId="38" xfId="0" applyNumberFormat="1" applyFont="1" applyBorder="1"/>
    <xf numFmtId="167" fontId="32" fillId="0" borderId="15" xfId="0" applyNumberFormat="1" applyFont="1" applyBorder="1"/>
    <xf numFmtId="167" fontId="32" fillId="0" borderId="39" xfId="0" applyNumberFormat="1" applyFont="1" applyBorder="1"/>
    <xf numFmtId="0" fontId="32" fillId="0" borderId="21" xfId="0" applyFont="1" applyBorder="1" applyAlignment="1">
      <alignment wrapText="1"/>
    </xf>
    <xf numFmtId="167" fontId="32" fillId="0" borderId="4" xfId="0" applyNumberFormat="1" applyFont="1" applyBorder="1"/>
    <xf numFmtId="167" fontId="32" fillId="0" borderId="17" xfId="0" applyNumberFormat="1" applyFont="1" applyBorder="1"/>
    <xf numFmtId="0" fontId="29" fillId="0" borderId="1" xfId="0" applyFont="1" applyBorder="1"/>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164" fontId="32" fillId="0" borderId="14" xfId="0" applyNumberFormat="1" applyFont="1" applyBorder="1"/>
    <xf numFmtId="164" fontId="32" fillId="0" borderId="4" xfId="0" applyNumberFormat="1" applyFont="1" applyBorder="1"/>
    <xf numFmtId="167" fontId="32" fillId="3" borderId="39" xfId="0" applyNumberFormat="1" applyFont="1" applyFill="1" applyBorder="1"/>
    <xf numFmtId="168" fontId="32" fillId="0" borderId="39" xfId="0" applyNumberFormat="1" applyFont="1" applyBorder="1"/>
    <xf numFmtId="0" fontId="32" fillId="0" borderId="1" xfId="0" applyFont="1" applyBorder="1"/>
    <xf numFmtId="164" fontId="32" fillId="0" borderId="27" xfId="0" applyNumberFormat="1" applyFont="1" applyBorder="1"/>
    <xf numFmtId="164" fontId="32" fillId="0" borderId="29" xfId="0" applyNumberFormat="1" applyFont="1" applyBorder="1"/>
    <xf numFmtId="0" fontId="32" fillId="0" borderId="9" xfId="0" applyFont="1" applyBorder="1" applyAlignment="1">
      <alignment wrapText="1"/>
    </xf>
    <xf numFmtId="164" fontId="32" fillId="0" borderId="17" xfId="0" applyNumberFormat="1" applyFont="1" applyBorder="1"/>
    <xf numFmtId="0" fontId="32" fillId="0" borderId="0" xfId="0" applyFont="1"/>
    <xf numFmtId="164" fontId="36" fillId="0" borderId="2" xfId="0" applyNumberFormat="1" applyFont="1" applyBorder="1" applyProtection="1">
      <protection locked="0" hidden="1"/>
    </xf>
    <xf numFmtId="167" fontId="8" fillId="0" borderId="15" xfId="0" applyNumberFormat="1" applyFont="1" applyBorder="1" applyProtection="1">
      <protection locked="0" hidden="1"/>
    </xf>
    <xf numFmtId="164" fontId="36" fillId="0" borderId="15" xfId="0" applyNumberFormat="1" applyFont="1" applyBorder="1" applyProtection="1">
      <protection locked="0" hidden="1"/>
    </xf>
    <xf numFmtId="168" fontId="8" fillId="0" borderId="15" xfId="0" applyNumberFormat="1" applyFont="1" applyBorder="1" applyProtection="1">
      <protection locked="0" hidden="1"/>
    </xf>
    <xf numFmtId="167" fontId="36" fillId="0" borderId="15" xfId="0" applyNumberFormat="1" applyFont="1" applyBorder="1" applyProtection="1">
      <protection locked="0" hidden="1"/>
    </xf>
    <xf numFmtId="167" fontId="36" fillId="0" borderId="4" xfId="0" applyNumberFormat="1" applyFont="1" applyBorder="1" applyProtection="1">
      <protection locked="0" hidden="1"/>
    </xf>
    <xf numFmtId="167" fontId="1" fillId="3" borderId="39" xfId="0" applyNumberFormat="1" applyFont="1" applyFill="1" applyBorder="1"/>
    <xf numFmtId="0" fontId="37" fillId="0" borderId="0" xfId="0" applyFont="1"/>
    <xf numFmtId="166" fontId="38" fillId="0" borderId="0" xfId="0" applyNumberFormat="1" applyFont="1"/>
    <xf numFmtId="166" fontId="32" fillId="0" borderId="0" xfId="0" applyNumberFormat="1" applyFont="1"/>
    <xf numFmtId="14" fontId="37" fillId="0" borderId="0" xfId="0" applyNumberFormat="1" applyFont="1" applyAlignment="1">
      <alignment horizontal="left"/>
    </xf>
    <xf numFmtId="0" fontId="5" fillId="3" borderId="0" xfId="0" applyFont="1" applyFill="1"/>
    <xf numFmtId="0" fontId="5" fillId="3" borderId="52" xfId="0" applyFont="1" applyFill="1" applyBorder="1"/>
    <xf numFmtId="166" fontId="37" fillId="0" borderId="0" xfId="0" applyNumberFormat="1" applyFont="1"/>
    <xf numFmtId="164" fontId="8" fillId="0" borderId="15" xfId="0" applyNumberFormat="1" applyFont="1" applyBorder="1" applyProtection="1">
      <protection locked="0" hidden="1"/>
    </xf>
    <xf numFmtId="0" fontId="2" fillId="0" borderId="1" xfId="0" applyFont="1" applyBorder="1" applyAlignment="1">
      <alignment horizontal="center" vertical="top" wrapText="1"/>
    </xf>
    <xf numFmtId="164" fontId="8" fillId="0" borderId="39" xfId="0" applyNumberFormat="1" applyFont="1" applyBorder="1"/>
    <xf numFmtId="164" fontId="8" fillId="0" borderId="38" xfId="0" applyNumberFormat="1" applyFont="1" applyBorder="1"/>
    <xf numFmtId="164" fontId="1" fillId="3" borderId="2" xfId="0" applyNumberFormat="1" applyFont="1" applyFill="1" applyBorder="1" applyProtection="1">
      <protection locked="0" hidden="1"/>
    </xf>
    <xf numFmtId="167" fontId="8" fillId="3" borderId="15" xfId="0" applyNumberFormat="1" applyFont="1" applyFill="1" applyBorder="1" applyProtection="1">
      <protection locked="0" hidden="1"/>
    </xf>
    <xf numFmtId="167" fontId="8" fillId="3" borderId="38" xfId="0" applyNumberFormat="1" applyFont="1" applyFill="1" applyBorder="1"/>
    <xf numFmtId="167" fontId="8" fillId="0" borderId="20" xfId="0" applyNumberFormat="1" applyFont="1" applyBorder="1" applyProtection="1">
      <protection locked="0" hidden="1"/>
    </xf>
    <xf numFmtId="167" fontId="8" fillId="3" borderId="15" xfId="0" applyNumberFormat="1" applyFont="1" applyFill="1" applyBorder="1"/>
    <xf numFmtId="168" fontId="8" fillId="3" borderId="15" xfId="0" applyNumberFormat="1" applyFont="1" applyFill="1" applyBorder="1" applyProtection="1">
      <protection locked="0" hidden="1"/>
    </xf>
    <xf numFmtId="168" fontId="8" fillId="3" borderId="15" xfId="0" applyNumberFormat="1" applyFont="1" applyFill="1" applyBorder="1"/>
    <xf numFmtId="168" fontId="8" fillId="0" borderId="20" xfId="0" applyNumberFormat="1" applyFont="1" applyBorder="1" applyProtection="1">
      <protection locked="0" hidden="1"/>
    </xf>
    <xf numFmtId="168" fontId="8" fillId="3" borderId="20" xfId="0" applyNumberFormat="1" applyFont="1" applyFill="1" applyBorder="1"/>
    <xf numFmtId="164" fontId="1" fillId="3" borderId="15" xfId="0" applyNumberFormat="1" applyFont="1" applyFill="1" applyBorder="1" applyProtection="1">
      <protection locked="0" hidden="1"/>
    </xf>
    <xf numFmtId="164" fontId="1" fillId="3" borderId="38" xfId="0" applyNumberFormat="1" applyFont="1" applyFill="1" applyBorder="1"/>
    <xf numFmtId="164" fontId="1" fillId="0" borderId="20" xfId="0" applyNumberFormat="1" applyFont="1" applyBorder="1" applyProtection="1">
      <protection locked="0" hidden="1"/>
    </xf>
    <xf numFmtId="167" fontId="1" fillId="3" borderId="15" xfId="0" applyNumberFormat="1" applyFont="1" applyFill="1" applyBorder="1" applyProtection="1">
      <protection locked="0" hidden="1"/>
    </xf>
    <xf numFmtId="167" fontId="1" fillId="3" borderId="15" xfId="0" applyNumberFormat="1" applyFont="1" applyFill="1" applyBorder="1"/>
    <xf numFmtId="167" fontId="1" fillId="0" borderId="20" xfId="0" applyNumberFormat="1" applyFont="1" applyBorder="1" applyProtection="1">
      <protection locked="0" hidden="1"/>
    </xf>
    <xf numFmtId="167" fontId="1" fillId="3" borderId="4" xfId="0" applyNumberFormat="1" applyFont="1" applyFill="1" applyBorder="1" applyProtection="1">
      <protection locked="0" hidden="1"/>
    </xf>
    <xf numFmtId="167" fontId="1" fillId="3" borderId="4" xfId="0" applyNumberFormat="1" applyFont="1" applyFill="1" applyBorder="1"/>
    <xf numFmtId="167" fontId="1" fillId="0" borderId="9" xfId="0" applyNumberFormat="1" applyFont="1" applyBorder="1" applyProtection="1">
      <protection locked="0" hidden="1"/>
    </xf>
    <xf numFmtId="0" fontId="2" fillId="0" borderId="17" xfId="0" applyFont="1" applyBorder="1" applyAlignment="1">
      <alignment horizontal="center" vertical="center" wrapText="1"/>
    </xf>
    <xf numFmtId="0" fontId="1" fillId="0" borderId="32" xfId="0" applyFont="1" applyBorder="1"/>
    <xf numFmtId="0" fontId="0" fillId="0" borderId="1" xfId="0" applyBorder="1"/>
    <xf numFmtId="164" fontId="1" fillId="3" borderId="28" xfId="0" applyNumberFormat="1" applyFont="1" applyFill="1" applyBorder="1"/>
    <xf numFmtId="164" fontId="1" fillId="3" borderId="26" xfId="0" applyNumberFormat="1" applyFont="1" applyFill="1" applyBorder="1"/>
    <xf numFmtId="164" fontId="1" fillId="0" borderId="53" xfId="0" applyNumberFormat="1" applyFont="1" applyBorder="1"/>
    <xf numFmtId="0" fontId="1" fillId="0" borderId="37" xfId="0" applyFont="1" applyBorder="1" applyAlignment="1">
      <alignment wrapText="1"/>
    </xf>
    <xf numFmtId="0" fontId="1" fillId="0" borderId="38" xfId="0" applyFont="1" applyBorder="1" applyAlignment="1">
      <alignment wrapText="1"/>
    </xf>
    <xf numFmtId="0" fontId="0" fillId="0" borderId="38" xfId="0" applyBorder="1"/>
    <xf numFmtId="0" fontId="0" fillId="0" borderId="17" xfId="0" applyBorder="1"/>
    <xf numFmtId="168" fontId="1" fillId="3" borderId="39" xfId="0" applyNumberFormat="1" applyFont="1" applyFill="1" applyBorder="1"/>
    <xf numFmtId="164" fontId="1" fillId="3" borderId="13" xfId="0" applyNumberFormat="1" applyFont="1" applyFill="1" applyBorder="1" applyProtection="1">
      <protection locked="0" hidden="1"/>
    </xf>
    <xf numFmtId="164" fontId="1" fillId="3" borderId="19" xfId="0" applyNumberFormat="1" applyFont="1" applyFill="1" applyBorder="1"/>
    <xf numFmtId="164" fontId="1" fillId="0" borderId="19" xfId="0" applyNumberFormat="1" applyFont="1" applyBorder="1"/>
    <xf numFmtId="168" fontId="8" fillId="3" borderId="15" xfId="0" applyNumberFormat="1" applyFont="1" applyFill="1" applyBorder="1" applyAlignment="1" applyProtection="1">
      <alignment horizontal="right"/>
      <protection locked="0" hidden="1"/>
    </xf>
    <xf numFmtId="168" fontId="8" fillId="3" borderId="15" xfId="0" applyNumberFormat="1" applyFont="1" applyFill="1" applyBorder="1" applyAlignment="1">
      <alignment horizontal="right"/>
    </xf>
    <xf numFmtId="168" fontId="8" fillId="3" borderId="20" xfId="0" applyNumberFormat="1" applyFont="1" applyFill="1" applyBorder="1" applyAlignment="1">
      <alignment horizontal="right"/>
    </xf>
    <xf numFmtId="168" fontId="8" fillId="0" borderId="20" xfId="0" applyNumberFormat="1" applyFont="1" applyBorder="1" applyAlignment="1" applyProtection="1">
      <alignment horizontal="right"/>
      <protection locked="0" hidden="1"/>
    </xf>
    <xf numFmtId="168" fontId="8" fillId="0" borderId="38" xfId="0" applyNumberFormat="1" applyFont="1" applyBorder="1" applyAlignment="1">
      <alignment horizontal="right"/>
    </xf>
    <xf numFmtId="164" fontId="1" fillId="0" borderId="2" xfId="0" applyNumberFormat="1" applyFont="1" applyBorder="1" applyProtection="1">
      <protection locked="0" hidden="1"/>
    </xf>
    <xf numFmtId="164" fontId="0" fillId="0" borderId="0" xfId="0" applyNumberFormat="1"/>
    <xf numFmtId="170" fontId="39" fillId="0" borderId="0" xfId="0" applyNumberFormat="1" applyFont="1"/>
    <xf numFmtId="164" fontId="1" fillId="0" borderId="15" xfId="0" applyNumberFormat="1" applyFont="1" applyBorder="1" applyProtection="1">
      <protection locked="0" hidden="1"/>
    </xf>
    <xf numFmtId="167" fontId="1" fillId="0" borderId="15" xfId="0" applyNumberFormat="1" applyFont="1" applyBorder="1" applyProtection="1">
      <protection locked="0" hidden="1"/>
    </xf>
    <xf numFmtId="167" fontId="1" fillId="0" borderId="4" xfId="0" applyNumberFormat="1" applyFont="1" applyBorder="1" applyProtection="1">
      <protection locked="0" hidden="1"/>
    </xf>
    <xf numFmtId="167" fontId="39" fillId="0" borderId="0" xfId="0" applyNumberFormat="1" applyFont="1"/>
    <xf numFmtId="0" fontId="39" fillId="0" borderId="0" xfId="0" applyFont="1"/>
    <xf numFmtId="0" fontId="41" fillId="0" borderId="38" xfId="0" applyFont="1" applyBorder="1"/>
    <xf numFmtId="0" fontId="41" fillId="0" borderId="17" xfId="0" applyFont="1" applyBorder="1"/>
    <xf numFmtId="167" fontId="1" fillId="0" borderId="13" xfId="0" applyNumberFormat="1" applyFont="1" applyBorder="1" applyProtection="1">
      <protection locked="0" hidden="1"/>
    </xf>
    <xf numFmtId="167" fontId="1" fillId="0" borderId="19" xfId="0" applyNumberFormat="1" applyFont="1" applyBorder="1"/>
    <xf numFmtId="167" fontId="1" fillId="3" borderId="13" xfId="0" applyNumberFormat="1" applyFont="1" applyFill="1" applyBorder="1" applyProtection="1">
      <protection locked="0" hidden="1"/>
    </xf>
    <xf numFmtId="0" fontId="19" fillId="0" borderId="0" xfId="0" applyFont="1"/>
    <xf numFmtId="14" fontId="5" fillId="0" borderId="0" xfId="0" applyNumberFormat="1" applyFont="1" applyAlignment="1">
      <alignment horizontal="left"/>
    </xf>
    <xf numFmtId="167" fontId="8" fillId="0" borderId="37" xfId="0" applyNumberFormat="1" applyFont="1" applyBorder="1" applyProtection="1">
      <protection locked="0" hidden="1"/>
    </xf>
    <xf numFmtId="164" fontId="1" fillId="0" borderId="13" xfId="0" applyNumberFormat="1" applyFont="1" applyBorder="1" applyProtection="1">
      <protection locked="0" hidden="1"/>
    </xf>
    <xf numFmtId="0" fontId="2" fillId="0" borderId="1" xfId="0" applyFont="1" applyBorder="1" applyAlignment="1">
      <alignment horizontal="center" wrapText="1"/>
    </xf>
    <xf numFmtId="168" fontId="8" fillId="0" borderId="20" xfId="0" applyNumberFormat="1" applyFont="1" applyBorder="1"/>
    <xf numFmtId="0" fontId="1" fillId="0" borderId="0" xfId="0" quotePrefix="1" applyFont="1" applyAlignment="1">
      <alignment horizontal="left"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2" borderId="1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 fillId="0" borderId="0" xfId="0" quotePrefix="1" applyFont="1" applyAlignment="1">
      <alignment horizontal="left"/>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4" fillId="0" borderId="16" xfId="0" applyFont="1" applyBorder="1" applyAlignment="1">
      <alignment horizontal="center" vertical="center"/>
    </xf>
    <xf numFmtId="0" fontId="0" fillId="0" borderId="17" xfId="0" applyBorder="1" applyAlignment="1">
      <alignment horizontal="center" vertical="center"/>
    </xf>
    <xf numFmtId="0" fontId="4" fillId="2" borderId="34" xfId="0" applyFont="1" applyFill="1" applyBorder="1" applyAlignment="1">
      <alignment horizontal="center" vertical="center"/>
    </xf>
    <xf numFmtId="0" fontId="4" fillId="2" borderId="5" xfId="0" applyFont="1" applyFill="1" applyBorder="1" applyAlignment="1">
      <alignment horizontal="center" vertical="center"/>
    </xf>
    <xf numFmtId="0" fontId="8" fillId="0" borderId="0" xfId="0" quotePrefix="1" applyFont="1" applyAlignment="1">
      <alignment horizontal="left" wrapText="1"/>
    </xf>
    <xf numFmtId="0" fontId="8" fillId="0" borderId="0" xfId="0" quotePrefix="1" applyFont="1" applyAlignment="1">
      <alignment horizontal="left"/>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2" fillId="2" borderId="18"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6" xfId="0" applyFont="1" applyBorder="1" applyAlignment="1">
      <alignment horizontal="center" vertical="center"/>
    </xf>
    <xf numFmtId="0" fontId="13" fillId="0" borderId="17"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1" xfId="0" applyFont="1" applyBorder="1" applyAlignment="1">
      <alignment horizontal="center" vertical="center"/>
    </xf>
    <xf numFmtId="0" fontId="0" fillId="0" borderId="42" xfId="0"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xf>
    <xf numFmtId="0" fontId="4" fillId="0" borderId="17" xfId="0" applyFont="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16" fillId="4" borderId="16"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4"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8"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8" fillId="5" borderId="42" xfId="0" applyFont="1" applyFill="1" applyBorder="1" applyAlignment="1">
      <alignment horizontal="center" vertical="center"/>
    </xf>
    <xf numFmtId="0" fontId="18" fillId="5" borderId="48" xfId="0" applyFont="1" applyFill="1" applyBorder="1" applyAlignment="1">
      <alignment horizontal="center" vertical="center"/>
    </xf>
    <xf numFmtId="0" fontId="18" fillId="5" borderId="49"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5"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51" xfId="0" applyFont="1" applyFill="1" applyBorder="1" applyAlignment="1">
      <alignment horizontal="center" vertical="center" wrapText="1"/>
    </xf>
    <xf numFmtId="0" fontId="4" fillId="6" borderId="18"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32" fillId="0" borderId="0" xfId="0" quotePrefix="1" applyFont="1" applyAlignment="1">
      <alignment horizontal="left" wrapText="1"/>
    </xf>
    <xf numFmtId="0" fontId="32" fillId="0" borderId="0" xfId="0" quotePrefix="1" applyFont="1" applyAlignment="1">
      <alignment horizontal="left"/>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29" fillId="0" borderId="6" xfId="0" applyFont="1" applyBorder="1" applyAlignment="1">
      <alignment horizontal="center" vertical="center" wrapText="1"/>
    </xf>
    <xf numFmtId="0" fontId="29" fillId="0" borderId="8" xfId="0" applyFont="1" applyBorder="1" applyAlignment="1">
      <alignment horizontal="center" vertical="center" wrapText="1"/>
    </xf>
    <xf numFmtId="0" fontId="31" fillId="6" borderId="18" xfId="0" applyFont="1" applyFill="1" applyBorder="1" applyAlignment="1">
      <alignment horizontal="center" vertical="center"/>
    </xf>
    <xf numFmtId="0" fontId="31" fillId="6" borderId="11" xfId="0" applyFont="1" applyFill="1" applyBorder="1" applyAlignment="1">
      <alignment horizontal="center" vertical="center"/>
    </xf>
    <xf numFmtId="0" fontId="31" fillId="6" borderId="12" xfId="0" applyFont="1" applyFill="1" applyBorder="1" applyAlignment="1">
      <alignment horizontal="center" vertical="center"/>
    </xf>
    <xf numFmtId="0" fontId="31" fillId="6" borderId="6" xfId="0" applyFont="1" applyFill="1" applyBorder="1" applyAlignment="1">
      <alignment horizontal="center" vertical="center"/>
    </xf>
    <xf numFmtId="0" fontId="31" fillId="6" borderId="7" xfId="0" applyFont="1" applyFill="1" applyBorder="1" applyAlignment="1">
      <alignment horizontal="center" vertical="center"/>
    </xf>
    <xf numFmtId="0" fontId="31" fillId="6" borderId="8" xfId="0" applyFont="1" applyFill="1" applyBorder="1" applyAlignment="1">
      <alignment horizontal="center" vertical="center"/>
    </xf>
    <xf numFmtId="0" fontId="31" fillId="0" borderId="41" xfId="0" applyFont="1" applyBorder="1" applyAlignment="1">
      <alignment horizontal="center" vertical="center"/>
    </xf>
    <xf numFmtId="0" fontId="35" fillId="0" borderId="42" xfId="0" applyFont="1" applyBorder="1" applyAlignment="1">
      <alignment horizontal="center" vertical="center"/>
    </xf>
    <xf numFmtId="0" fontId="29" fillId="0" borderId="8" xfId="0" applyFont="1" applyBorder="1" applyAlignment="1">
      <alignment horizontal="center" vertical="center"/>
    </xf>
    <xf numFmtId="0" fontId="1" fillId="0" borderId="42" xfId="0" applyFont="1" applyBorder="1" applyAlignment="1">
      <alignment horizontal="center" vertical="center"/>
    </xf>
    <xf numFmtId="0" fontId="4" fillId="2" borderId="54" xfId="0" applyFont="1" applyFill="1" applyBorder="1" applyAlignment="1">
      <alignment horizontal="center" vertical="center"/>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 fillId="3" borderId="0" xfId="0" quotePrefix="1" applyFont="1" applyFill="1" applyAlignment="1">
      <alignment horizontal="left" wrapText="1"/>
    </xf>
    <xf numFmtId="0" fontId="1" fillId="3" borderId="0" xfId="0" quotePrefix="1" applyFont="1" applyFill="1" applyAlignment="1">
      <alignment horizontal="left"/>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printerSettings" Target="../printerSettings/printerSettings8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printerSettings" Target="../printerSettings/printerSettings8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P89"/>
  <sheetViews>
    <sheetView topLeftCell="A25" workbookViewId="0">
      <selection activeCell="A40" sqref="A40"/>
    </sheetView>
  </sheetViews>
  <sheetFormatPr defaultRowHeight="12.5"/>
  <cols>
    <col min="1" max="1" width="46.5" style="1" customWidth="1"/>
    <col min="2" max="5" width="15.58203125" style="1" customWidth="1"/>
    <col min="6" max="256" width="9" style="1"/>
    <col min="257" max="257" width="45" style="1" customWidth="1"/>
    <col min="258" max="261" width="15.58203125" style="1" customWidth="1"/>
    <col min="262" max="512" width="9" style="1"/>
    <col min="513" max="513" width="45" style="1" customWidth="1"/>
    <col min="514" max="517" width="15.58203125" style="1" customWidth="1"/>
    <col min="518" max="768" width="9" style="1"/>
    <col min="769" max="769" width="45" style="1" customWidth="1"/>
    <col min="770" max="773" width="15.58203125" style="1" customWidth="1"/>
    <col min="774" max="1024" width="9" style="1"/>
    <col min="1025" max="1025" width="45" style="1" customWidth="1"/>
    <col min="1026" max="1029" width="15.58203125" style="1" customWidth="1"/>
    <col min="1030" max="1280" width="9" style="1"/>
    <col min="1281" max="1281" width="45" style="1" customWidth="1"/>
    <col min="1282" max="1285" width="15.58203125" style="1" customWidth="1"/>
    <col min="1286" max="1536" width="9" style="1"/>
    <col min="1537" max="1537" width="45" style="1" customWidth="1"/>
    <col min="1538" max="1541" width="15.58203125" style="1" customWidth="1"/>
    <col min="1542" max="1792" width="9" style="1"/>
    <col min="1793" max="1793" width="45" style="1" customWidth="1"/>
    <col min="1794" max="1797" width="15.58203125" style="1" customWidth="1"/>
    <col min="1798" max="2048" width="9" style="1"/>
    <col min="2049" max="2049" width="45" style="1" customWidth="1"/>
    <col min="2050" max="2053" width="15.58203125" style="1" customWidth="1"/>
    <col min="2054" max="2304" width="9" style="1"/>
    <col min="2305" max="2305" width="45" style="1" customWidth="1"/>
    <col min="2306" max="2309" width="15.58203125" style="1" customWidth="1"/>
    <col min="2310" max="2560" width="9" style="1"/>
    <col min="2561" max="2561" width="45" style="1" customWidth="1"/>
    <col min="2562" max="2565" width="15.58203125" style="1" customWidth="1"/>
    <col min="2566" max="2816" width="9" style="1"/>
    <col min="2817" max="2817" width="45" style="1" customWidth="1"/>
    <col min="2818" max="2821" width="15.58203125" style="1" customWidth="1"/>
    <col min="2822" max="3072" width="9" style="1"/>
    <col min="3073" max="3073" width="45" style="1" customWidth="1"/>
    <col min="3074" max="3077" width="15.58203125" style="1" customWidth="1"/>
    <col min="3078" max="3328" width="9" style="1"/>
    <col min="3329" max="3329" width="45" style="1" customWidth="1"/>
    <col min="3330" max="3333" width="15.58203125" style="1" customWidth="1"/>
    <col min="3334" max="3584" width="9" style="1"/>
    <col min="3585" max="3585" width="45" style="1" customWidth="1"/>
    <col min="3586" max="3589" width="15.58203125" style="1" customWidth="1"/>
    <col min="3590" max="3840" width="9" style="1"/>
    <col min="3841" max="3841" width="45" style="1" customWidth="1"/>
    <col min="3842" max="3845" width="15.58203125" style="1" customWidth="1"/>
    <col min="3846" max="4096" width="9" style="1"/>
    <col min="4097" max="4097" width="45" style="1" customWidth="1"/>
    <col min="4098" max="4101" width="15.58203125" style="1" customWidth="1"/>
    <col min="4102" max="4352" width="9" style="1"/>
    <col min="4353" max="4353" width="45" style="1" customWidth="1"/>
    <col min="4354" max="4357" width="15.58203125" style="1" customWidth="1"/>
    <col min="4358" max="4608" width="9" style="1"/>
    <col min="4609" max="4609" width="45" style="1" customWidth="1"/>
    <col min="4610" max="4613" width="15.58203125" style="1" customWidth="1"/>
    <col min="4614" max="4864" width="9" style="1"/>
    <col min="4865" max="4865" width="45" style="1" customWidth="1"/>
    <col min="4866" max="4869" width="15.58203125" style="1" customWidth="1"/>
    <col min="4870" max="5120" width="9" style="1"/>
    <col min="5121" max="5121" width="45" style="1" customWidth="1"/>
    <col min="5122" max="5125" width="15.58203125" style="1" customWidth="1"/>
    <col min="5126" max="5376" width="9" style="1"/>
    <col min="5377" max="5377" width="45" style="1" customWidth="1"/>
    <col min="5378" max="5381" width="15.58203125" style="1" customWidth="1"/>
    <col min="5382" max="5632" width="9" style="1"/>
    <col min="5633" max="5633" width="45" style="1" customWidth="1"/>
    <col min="5634" max="5637" width="15.58203125" style="1" customWidth="1"/>
    <col min="5638" max="5888" width="9" style="1"/>
    <col min="5889" max="5889" width="45" style="1" customWidth="1"/>
    <col min="5890" max="5893" width="15.58203125" style="1" customWidth="1"/>
    <col min="5894" max="6144" width="9" style="1"/>
    <col min="6145" max="6145" width="45" style="1" customWidth="1"/>
    <col min="6146" max="6149" width="15.58203125" style="1" customWidth="1"/>
    <col min="6150" max="6400" width="9" style="1"/>
    <col min="6401" max="6401" width="45" style="1" customWidth="1"/>
    <col min="6402" max="6405" width="15.58203125" style="1" customWidth="1"/>
    <col min="6406" max="6656" width="9" style="1"/>
    <col min="6657" max="6657" width="45" style="1" customWidth="1"/>
    <col min="6658" max="6661" width="15.58203125" style="1" customWidth="1"/>
    <col min="6662" max="6912" width="9" style="1"/>
    <col min="6913" max="6913" width="45" style="1" customWidth="1"/>
    <col min="6914" max="6917" width="15.58203125" style="1" customWidth="1"/>
    <col min="6918" max="7168" width="9" style="1"/>
    <col min="7169" max="7169" width="45" style="1" customWidth="1"/>
    <col min="7170" max="7173" width="15.58203125" style="1" customWidth="1"/>
    <col min="7174" max="7424" width="9" style="1"/>
    <col min="7425" max="7425" width="45" style="1" customWidth="1"/>
    <col min="7426" max="7429" width="15.58203125" style="1" customWidth="1"/>
    <col min="7430" max="7680" width="9" style="1"/>
    <col min="7681" max="7681" width="45" style="1" customWidth="1"/>
    <col min="7682" max="7685" width="15.58203125" style="1" customWidth="1"/>
    <col min="7686" max="7936" width="9" style="1"/>
    <col min="7937" max="7937" width="45" style="1" customWidth="1"/>
    <col min="7938" max="7941" width="15.58203125" style="1" customWidth="1"/>
    <col min="7942" max="8192" width="9" style="1"/>
    <col min="8193" max="8193" width="45" style="1" customWidth="1"/>
    <col min="8194" max="8197" width="15.58203125" style="1" customWidth="1"/>
    <col min="8198" max="8448" width="9" style="1"/>
    <col min="8449" max="8449" width="45" style="1" customWidth="1"/>
    <col min="8450" max="8453" width="15.58203125" style="1" customWidth="1"/>
    <col min="8454" max="8704" width="9" style="1"/>
    <col min="8705" max="8705" width="45" style="1" customWidth="1"/>
    <col min="8706" max="8709" width="15.58203125" style="1" customWidth="1"/>
    <col min="8710" max="8960" width="9" style="1"/>
    <col min="8961" max="8961" width="45" style="1" customWidth="1"/>
    <col min="8962" max="8965" width="15.58203125" style="1" customWidth="1"/>
    <col min="8966" max="9216" width="9" style="1"/>
    <col min="9217" max="9217" width="45" style="1" customWidth="1"/>
    <col min="9218" max="9221" width="15.58203125" style="1" customWidth="1"/>
    <col min="9222" max="9472" width="9" style="1"/>
    <col min="9473" max="9473" width="45" style="1" customWidth="1"/>
    <col min="9474" max="9477" width="15.58203125" style="1" customWidth="1"/>
    <col min="9478" max="9728" width="9" style="1"/>
    <col min="9729" max="9729" width="45" style="1" customWidth="1"/>
    <col min="9730" max="9733" width="15.58203125" style="1" customWidth="1"/>
    <col min="9734" max="9984" width="9" style="1"/>
    <col min="9985" max="9985" width="45" style="1" customWidth="1"/>
    <col min="9986" max="9989" width="15.58203125" style="1" customWidth="1"/>
    <col min="9990" max="10240" width="9" style="1"/>
    <col min="10241" max="10241" width="45" style="1" customWidth="1"/>
    <col min="10242" max="10245" width="15.58203125" style="1" customWidth="1"/>
    <col min="10246" max="10496" width="9" style="1"/>
    <col min="10497" max="10497" width="45" style="1" customWidth="1"/>
    <col min="10498" max="10501" width="15.58203125" style="1" customWidth="1"/>
    <col min="10502" max="10752" width="9" style="1"/>
    <col min="10753" max="10753" width="45" style="1" customWidth="1"/>
    <col min="10754" max="10757" width="15.58203125" style="1" customWidth="1"/>
    <col min="10758" max="11008" width="9" style="1"/>
    <col min="11009" max="11009" width="45" style="1" customWidth="1"/>
    <col min="11010" max="11013" width="15.58203125" style="1" customWidth="1"/>
    <col min="11014" max="11264" width="9" style="1"/>
    <col min="11265" max="11265" width="45" style="1" customWidth="1"/>
    <col min="11266" max="11269" width="15.58203125" style="1" customWidth="1"/>
    <col min="11270" max="11520" width="9" style="1"/>
    <col min="11521" max="11521" width="45" style="1" customWidth="1"/>
    <col min="11522" max="11525" width="15.58203125" style="1" customWidth="1"/>
    <col min="11526" max="11776" width="9" style="1"/>
    <col min="11777" max="11777" width="45" style="1" customWidth="1"/>
    <col min="11778" max="11781" width="15.58203125" style="1" customWidth="1"/>
    <col min="11782" max="12032" width="9" style="1"/>
    <col min="12033" max="12033" width="45" style="1" customWidth="1"/>
    <col min="12034" max="12037" width="15.58203125" style="1" customWidth="1"/>
    <col min="12038" max="12288" width="9" style="1"/>
    <col min="12289" max="12289" width="45" style="1" customWidth="1"/>
    <col min="12290" max="12293" width="15.58203125" style="1" customWidth="1"/>
    <col min="12294" max="12544" width="9" style="1"/>
    <col min="12545" max="12545" width="45" style="1" customWidth="1"/>
    <col min="12546" max="12549" width="15.58203125" style="1" customWidth="1"/>
    <col min="12550" max="12800" width="9" style="1"/>
    <col min="12801" max="12801" width="45" style="1" customWidth="1"/>
    <col min="12802" max="12805" width="15.58203125" style="1" customWidth="1"/>
    <col min="12806" max="13056" width="9" style="1"/>
    <col min="13057" max="13057" width="45" style="1" customWidth="1"/>
    <col min="13058" max="13061" width="15.58203125" style="1" customWidth="1"/>
    <col min="13062" max="13312" width="9" style="1"/>
    <col min="13313" max="13313" width="45" style="1" customWidth="1"/>
    <col min="13314" max="13317" width="15.58203125" style="1" customWidth="1"/>
    <col min="13318" max="13568" width="9" style="1"/>
    <col min="13569" max="13569" width="45" style="1" customWidth="1"/>
    <col min="13570" max="13573" width="15.58203125" style="1" customWidth="1"/>
    <col min="13574" max="13824" width="9" style="1"/>
    <col min="13825" max="13825" width="45" style="1" customWidth="1"/>
    <col min="13826" max="13829" width="15.58203125" style="1" customWidth="1"/>
    <col min="13830" max="14080" width="9" style="1"/>
    <col min="14081" max="14081" width="45" style="1" customWidth="1"/>
    <col min="14082" max="14085" width="15.58203125" style="1" customWidth="1"/>
    <col min="14086" max="14336" width="9" style="1"/>
    <col min="14337" max="14337" width="45" style="1" customWidth="1"/>
    <col min="14338" max="14341" width="15.58203125" style="1" customWidth="1"/>
    <col min="14342" max="14592" width="9" style="1"/>
    <col min="14593" max="14593" width="45" style="1" customWidth="1"/>
    <col min="14594" max="14597" width="15.58203125" style="1" customWidth="1"/>
    <col min="14598" max="14848" width="9" style="1"/>
    <col min="14849" max="14849" width="45" style="1" customWidth="1"/>
    <col min="14850" max="14853" width="15.58203125" style="1" customWidth="1"/>
    <col min="14854" max="15104" width="9" style="1"/>
    <col min="15105" max="15105" width="45" style="1" customWidth="1"/>
    <col min="15106" max="15109" width="15.58203125" style="1" customWidth="1"/>
    <col min="15110" max="15360" width="9" style="1"/>
    <col min="15361" max="15361" width="45" style="1" customWidth="1"/>
    <col min="15362" max="15365" width="15.58203125" style="1" customWidth="1"/>
    <col min="15366" max="15616" width="9" style="1"/>
    <col min="15617" max="15617" width="45" style="1" customWidth="1"/>
    <col min="15618" max="15621" width="15.58203125" style="1" customWidth="1"/>
    <col min="15622" max="15872" width="9" style="1"/>
    <col min="15873" max="15873" width="45" style="1" customWidth="1"/>
    <col min="15874" max="15877" width="15.58203125" style="1" customWidth="1"/>
    <col min="15878" max="16128" width="9" style="1"/>
    <col min="16129" max="16129" width="45" style="1" customWidth="1"/>
    <col min="16130" max="16133" width="15.58203125" style="1" customWidth="1"/>
    <col min="16134" max="16384" width="9" style="1"/>
  </cols>
  <sheetData>
    <row r="1" spans="1:16" s="2" customFormat="1" ht="13.5" thickBot="1">
      <c r="A1" s="279" t="s">
        <v>0</v>
      </c>
      <c r="B1" s="288" t="s">
        <v>1</v>
      </c>
      <c r="C1" s="289"/>
      <c r="D1" s="290" t="s">
        <v>2</v>
      </c>
      <c r="E1" s="291"/>
    </row>
    <row r="2" spans="1:16" s="2" customFormat="1" ht="31.5" thickBot="1">
      <c r="A2" s="280"/>
      <c r="B2" s="5" t="s">
        <v>6</v>
      </c>
      <c r="C2" s="23" t="s">
        <v>5</v>
      </c>
      <c r="D2" s="5" t="s">
        <v>6</v>
      </c>
      <c r="E2" s="24" t="s">
        <v>5</v>
      </c>
    </row>
    <row r="3" spans="1:16" s="2" customFormat="1" ht="27" customHeight="1" thickBot="1">
      <c r="A3" s="281" t="s">
        <v>3</v>
      </c>
      <c r="B3" s="282"/>
      <c r="C3" s="282"/>
      <c r="D3" s="282"/>
      <c r="E3" s="283"/>
    </row>
    <row r="4" spans="1:16">
      <c r="A4" s="61" t="s">
        <v>65</v>
      </c>
      <c r="B4" s="8">
        <v>7260289</v>
      </c>
      <c r="C4" s="9">
        <v>6779287</v>
      </c>
      <c r="D4" s="13">
        <v>1813153.3293930592</v>
      </c>
      <c r="E4" s="14">
        <v>1500367.8279633352</v>
      </c>
      <c r="L4" s="45"/>
      <c r="M4" s="45"/>
      <c r="N4" s="45"/>
      <c r="O4" s="45"/>
      <c r="P4" s="45"/>
    </row>
    <row r="5" spans="1:16">
      <c r="A5" s="7" t="s">
        <v>66</v>
      </c>
      <c r="B5" s="10">
        <v>782751</v>
      </c>
      <c r="C5" s="25">
        <v>711803</v>
      </c>
      <c r="D5" s="13">
        <v>195480.86608339511</v>
      </c>
      <c r="E5" s="14">
        <v>157533.72309621732</v>
      </c>
      <c r="L5" s="45"/>
      <c r="M5" s="45"/>
      <c r="N5" s="45"/>
      <c r="O5" s="45"/>
      <c r="P5" s="45"/>
    </row>
    <row r="6" spans="1:16">
      <c r="A6" s="7" t="s">
        <v>214</v>
      </c>
      <c r="B6" s="10">
        <v>721458</v>
      </c>
      <c r="C6" s="25">
        <v>674914</v>
      </c>
      <c r="D6" s="13">
        <v>180173.81604468607</v>
      </c>
      <c r="E6" s="14">
        <v>149369.58005200935</v>
      </c>
      <c r="L6" s="45"/>
      <c r="M6" s="45"/>
      <c r="N6" s="45"/>
      <c r="O6" s="45"/>
      <c r="P6" s="45"/>
    </row>
    <row r="7" spans="1:16">
      <c r="A7" s="7" t="s">
        <v>67</v>
      </c>
      <c r="B7" s="10">
        <v>572961</v>
      </c>
      <c r="C7" s="25">
        <v>527235</v>
      </c>
      <c r="D7" s="13">
        <v>143088.81433815882</v>
      </c>
      <c r="E7" s="14">
        <v>116685.78595009312</v>
      </c>
      <c r="L7" s="45"/>
      <c r="M7" s="45"/>
      <c r="N7" s="45"/>
      <c r="O7" s="45"/>
      <c r="P7" s="45"/>
    </row>
    <row r="8" spans="1:16">
      <c r="A8" s="7" t="s">
        <v>68</v>
      </c>
      <c r="B8" s="10">
        <v>481767</v>
      </c>
      <c r="C8" s="25">
        <v>424576</v>
      </c>
      <c r="D8" s="13">
        <v>120314.4172417525</v>
      </c>
      <c r="E8" s="14">
        <v>93965.65906198704</v>
      </c>
      <c r="L8" s="45"/>
      <c r="M8" s="45"/>
      <c r="N8" s="45"/>
      <c r="O8" s="45"/>
      <c r="P8" s="45"/>
    </row>
    <row r="9" spans="1:16">
      <c r="A9" s="7" t="s">
        <v>69</v>
      </c>
      <c r="B9" s="10">
        <v>91194</v>
      </c>
      <c r="C9" s="25">
        <v>102659</v>
      </c>
      <c r="D9" s="13">
        <v>22774.397096406308</v>
      </c>
      <c r="E9" s="14">
        <v>22720.126888106082</v>
      </c>
      <c r="L9" s="45"/>
      <c r="M9" s="45"/>
      <c r="N9" s="45"/>
      <c r="O9" s="45"/>
      <c r="P9" s="45"/>
    </row>
    <row r="10" spans="1:16">
      <c r="A10" s="7" t="s">
        <v>70</v>
      </c>
      <c r="B10" s="57">
        <v>-6388</v>
      </c>
      <c r="C10" s="25">
        <v>17713</v>
      </c>
      <c r="D10" s="58">
        <v>-1595.3116285264764</v>
      </c>
      <c r="E10" s="14">
        <v>3920.178528614374</v>
      </c>
      <c r="L10" s="45"/>
      <c r="M10" s="45"/>
      <c r="N10" s="45"/>
      <c r="O10" s="45"/>
      <c r="P10" s="45"/>
    </row>
    <row r="11" spans="1:16">
      <c r="A11" s="7" t="s">
        <v>71</v>
      </c>
      <c r="B11" s="10">
        <v>566573</v>
      </c>
      <c r="C11" s="25">
        <v>544948</v>
      </c>
      <c r="D11" s="13">
        <v>141493.50270963233</v>
      </c>
      <c r="E11" s="14">
        <v>120605.96447870751</v>
      </c>
      <c r="L11" s="45"/>
      <c r="M11" s="45"/>
      <c r="N11" s="45"/>
      <c r="O11" s="45"/>
      <c r="P11" s="45"/>
    </row>
    <row r="12" spans="1:16" ht="25">
      <c r="A12" s="7" t="s">
        <v>72</v>
      </c>
      <c r="B12" s="10">
        <v>476337</v>
      </c>
      <c r="C12" s="25">
        <v>439562</v>
      </c>
      <c r="D12" s="13">
        <v>118958.35241036571</v>
      </c>
      <c r="E12" s="14">
        <v>97282.307592999015</v>
      </c>
      <c r="L12" s="45"/>
      <c r="M12" s="45"/>
      <c r="N12" s="45"/>
      <c r="O12" s="45"/>
      <c r="P12" s="45"/>
    </row>
    <row r="13" spans="1:16" ht="25">
      <c r="A13" s="7" t="s">
        <v>73</v>
      </c>
      <c r="B13" s="10">
        <v>90236</v>
      </c>
      <c r="C13" s="25">
        <v>105386</v>
      </c>
      <c r="D13" s="13">
        <v>22535.150299266614</v>
      </c>
      <c r="E13" s="14">
        <v>23323.656885708489</v>
      </c>
      <c r="L13" s="45"/>
      <c r="M13" s="45"/>
      <c r="N13" s="45"/>
      <c r="O13" s="45"/>
      <c r="P13" s="45"/>
    </row>
    <row r="14" spans="1:16">
      <c r="A14" s="7" t="s">
        <v>74</v>
      </c>
      <c r="B14" s="12">
        <v>0.30919374712472653</v>
      </c>
      <c r="C14" s="26">
        <v>0.27320547681543617</v>
      </c>
      <c r="D14" s="18">
        <v>7.7216715757005477E-2</v>
      </c>
      <c r="E14" s="19">
        <v>6.0464870101717673E-2</v>
      </c>
      <c r="L14" s="45"/>
      <c r="M14" s="45"/>
      <c r="N14" s="45"/>
      <c r="O14" s="45"/>
      <c r="P14" s="45"/>
    </row>
    <row r="15" spans="1:16" ht="25">
      <c r="A15" s="7" t="s">
        <v>75</v>
      </c>
      <c r="B15" s="10">
        <v>1558139530.5696745</v>
      </c>
      <c r="C15" s="25">
        <v>1554053765.4990792</v>
      </c>
      <c r="D15" s="13">
        <v>1558139530.5696745</v>
      </c>
      <c r="E15" s="14">
        <v>1554053765.4990792</v>
      </c>
      <c r="L15" s="45"/>
      <c r="M15" s="45"/>
      <c r="N15" s="45"/>
      <c r="O15" s="45"/>
      <c r="P15" s="45"/>
    </row>
    <row r="16" spans="1:16">
      <c r="A16" s="7" t="s">
        <v>76</v>
      </c>
      <c r="B16" s="10">
        <v>1090887</v>
      </c>
      <c r="C16" s="25">
        <v>805054</v>
      </c>
      <c r="D16" s="13">
        <v>272433.42462560459</v>
      </c>
      <c r="E16" s="14">
        <v>178171.70469006471</v>
      </c>
      <c r="L16" s="45"/>
      <c r="M16" s="45"/>
      <c r="N16" s="45"/>
      <c r="O16" s="45"/>
      <c r="P16" s="45"/>
    </row>
    <row r="17" spans="1:16">
      <c r="A17" s="7" t="s">
        <v>77</v>
      </c>
      <c r="B17" s="57">
        <v>-733338</v>
      </c>
      <c r="C17" s="77">
        <v>-652143</v>
      </c>
      <c r="D17" s="58">
        <v>-183140.67611777538</v>
      </c>
      <c r="E17" s="59">
        <v>-144329.98284797402</v>
      </c>
      <c r="L17" s="45"/>
      <c r="M17" s="45"/>
      <c r="N17" s="45"/>
      <c r="O17" s="45"/>
      <c r="P17" s="45"/>
    </row>
    <row r="18" spans="1:16">
      <c r="A18" s="7" t="s">
        <v>78</v>
      </c>
      <c r="B18" s="57">
        <v>-294251</v>
      </c>
      <c r="C18" s="77">
        <v>-60845</v>
      </c>
      <c r="D18" s="58">
        <v>-73484.978397862273</v>
      </c>
      <c r="E18" s="59">
        <v>-13466.000258202541</v>
      </c>
      <c r="L18" s="45"/>
      <c r="M18" s="45"/>
      <c r="N18" s="45"/>
      <c r="O18" s="45"/>
      <c r="P18" s="45"/>
    </row>
    <row r="19" spans="1:16" ht="13" thickBot="1">
      <c r="A19" s="62" t="s">
        <v>79</v>
      </c>
      <c r="B19" s="11">
        <v>63298</v>
      </c>
      <c r="C19" s="27">
        <v>92066</v>
      </c>
      <c r="D19" s="13">
        <v>15807.770109966954</v>
      </c>
      <c r="E19" s="14">
        <v>20375.72158388816</v>
      </c>
      <c r="L19" s="45"/>
      <c r="M19" s="45"/>
      <c r="N19" s="45"/>
      <c r="O19" s="45"/>
      <c r="P19" s="45"/>
    </row>
    <row r="20" spans="1:16" s="2" customFormat="1" ht="18" customHeight="1" thickBot="1">
      <c r="A20" s="3"/>
      <c r="B20" s="6" t="s">
        <v>57</v>
      </c>
      <c r="C20" s="6" t="s">
        <v>55</v>
      </c>
      <c r="D20" s="6" t="s">
        <v>57</v>
      </c>
      <c r="E20" s="6" t="s">
        <v>55</v>
      </c>
      <c r="L20" s="45"/>
      <c r="M20" s="45"/>
      <c r="N20" s="45"/>
      <c r="O20" s="45"/>
      <c r="P20" s="45"/>
    </row>
    <row r="21" spans="1:16">
      <c r="A21" s="61" t="s">
        <v>80</v>
      </c>
      <c r="B21" s="8">
        <v>18242724</v>
      </c>
      <c r="C21" s="9">
        <v>18475838.470210001</v>
      </c>
      <c r="D21" s="13">
        <v>4400290.4143952914</v>
      </c>
      <c r="E21" s="14">
        <v>4497307.4510028725</v>
      </c>
      <c r="L21" s="45"/>
      <c r="M21" s="45"/>
      <c r="N21" s="45"/>
      <c r="O21" s="45"/>
      <c r="P21" s="45"/>
    </row>
    <row r="22" spans="1:16">
      <c r="A22" s="7" t="s">
        <v>81</v>
      </c>
      <c r="B22" s="10">
        <v>3768199.6</v>
      </c>
      <c r="C22" s="25">
        <v>3673704</v>
      </c>
      <c r="D22" s="13">
        <v>908919.77422934049</v>
      </c>
      <c r="E22" s="14">
        <v>894236.8920695195</v>
      </c>
      <c r="L22" s="45"/>
      <c r="M22" s="45"/>
      <c r="N22" s="45"/>
      <c r="O22" s="45"/>
      <c r="P22" s="45"/>
    </row>
    <row r="23" spans="1:16">
      <c r="A23" s="7" t="s">
        <v>91</v>
      </c>
      <c r="B23" s="10">
        <v>5778</v>
      </c>
      <c r="C23" s="25">
        <v>5951</v>
      </c>
      <c r="D23" s="13">
        <v>1393.6996478363644</v>
      </c>
      <c r="E23" s="14">
        <v>1448.5662820700063</v>
      </c>
      <c r="L23" s="45"/>
      <c r="M23" s="45"/>
      <c r="N23" s="45"/>
      <c r="O23" s="45"/>
      <c r="P23" s="45"/>
    </row>
    <row r="24" spans="1:16">
      <c r="A24" s="7" t="s">
        <v>82</v>
      </c>
      <c r="B24" s="10">
        <v>22016701.600000001</v>
      </c>
      <c r="C24" s="25">
        <v>22155493.470210001</v>
      </c>
      <c r="D24" s="13">
        <v>5310603.888272468</v>
      </c>
      <c r="E24" s="14">
        <v>5392992.9093544623</v>
      </c>
      <c r="L24" s="45"/>
      <c r="M24" s="45"/>
      <c r="N24" s="45"/>
      <c r="O24" s="45"/>
      <c r="P24" s="45"/>
    </row>
    <row r="25" spans="1:16">
      <c r="A25" s="7" t="s">
        <v>83</v>
      </c>
      <c r="B25" s="10">
        <v>14304949</v>
      </c>
      <c r="C25" s="25">
        <v>13986284</v>
      </c>
      <c r="D25" s="13">
        <v>3450467.7022528821</v>
      </c>
      <c r="E25" s="14">
        <v>3404479.8208461124</v>
      </c>
      <c r="L25" s="45"/>
      <c r="M25" s="45"/>
      <c r="N25" s="45"/>
      <c r="O25" s="45"/>
      <c r="P25" s="45"/>
    </row>
    <row r="26" spans="1:16">
      <c r="A26" s="7" t="s">
        <v>84</v>
      </c>
      <c r="B26" s="10">
        <v>12507949.5</v>
      </c>
      <c r="C26" s="25">
        <v>11858566.01754</v>
      </c>
      <c r="D26" s="13">
        <v>3017017.101645038</v>
      </c>
      <c r="E26" s="14">
        <v>2886560.0548999561</v>
      </c>
      <c r="L26" s="45"/>
      <c r="M26" s="45"/>
      <c r="N26" s="45"/>
      <c r="O26" s="45"/>
      <c r="P26" s="45"/>
    </row>
    <row r="27" spans="1:16">
      <c r="A27" s="7" t="s">
        <v>85</v>
      </c>
      <c r="B27" s="10">
        <v>2289945</v>
      </c>
      <c r="C27" s="25">
        <v>2375100.4148599999</v>
      </c>
      <c r="D27" s="13">
        <v>552352.98374258284</v>
      </c>
      <c r="E27" s="14">
        <v>578136.51109001506</v>
      </c>
      <c r="L27" s="45"/>
      <c r="M27" s="45"/>
      <c r="N27" s="45"/>
      <c r="O27" s="45"/>
      <c r="P27" s="45"/>
    </row>
    <row r="28" spans="1:16">
      <c r="A28" s="7" t="s">
        <v>86</v>
      </c>
      <c r="B28" s="10">
        <v>14797894.5</v>
      </c>
      <c r="C28" s="25">
        <v>14233666.432399999</v>
      </c>
      <c r="D28" s="13">
        <v>3569370.0853876211</v>
      </c>
      <c r="E28" s="14">
        <v>3464696.5659899712</v>
      </c>
      <c r="L28" s="45"/>
      <c r="M28" s="45"/>
      <c r="N28" s="45"/>
      <c r="O28" s="45"/>
      <c r="P28" s="45"/>
    </row>
    <row r="29" spans="1:16">
      <c r="A29" s="7" t="s">
        <v>87</v>
      </c>
      <c r="B29" s="10">
        <v>3860387</v>
      </c>
      <c r="C29" s="25">
        <v>4027448.78094</v>
      </c>
      <c r="D29" s="13">
        <v>931156.1097978676</v>
      </c>
      <c r="E29" s="14">
        <v>980343.89293121069</v>
      </c>
      <c r="L29" s="45"/>
      <c r="M29" s="45"/>
      <c r="N29" s="45"/>
      <c r="O29" s="45"/>
      <c r="P29" s="45"/>
    </row>
    <row r="30" spans="1:16">
      <c r="A30" s="7" t="s">
        <v>88</v>
      </c>
      <c r="B30" s="10">
        <v>3358420</v>
      </c>
      <c r="C30" s="25">
        <v>3894378.2568700002</v>
      </c>
      <c r="D30" s="13">
        <v>810077.66896618262</v>
      </c>
      <c r="E30" s="14">
        <v>947952.45043327985</v>
      </c>
      <c r="L30" s="45"/>
      <c r="M30" s="45"/>
      <c r="N30" s="45"/>
      <c r="O30" s="45"/>
      <c r="P30" s="45"/>
    </row>
    <row r="31" spans="1:16" ht="13" thickBot="1">
      <c r="A31" s="62" t="s">
        <v>89</v>
      </c>
      <c r="B31" s="11">
        <v>7218807</v>
      </c>
      <c r="C31" s="27">
        <v>7921827.0378099997</v>
      </c>
      <c r="D31" s="13">
        <v>1741233.7787640502</v>
      </c>
      <c r="E31" s="14">
        <v>1928296.3433644904</v>
      </c>
      <c r="L31" s="45"/>
      <c r="M31" s="45"/>
      <c r="N31" s="45"/>
      <c r="O31" s="45"/>
      <c r="P31" s="45"/>
    </row>
    <row r="32" spans="1:16" ht="30" customHeight="1" thickBot="1">
      <c r="A32" s="284" t="s">
        <v>34</v>
      </c>
      <c r="B32" s="285"/>
      <c r="C32" s="285"/>
      <c r="D32" s="285"/>
      <c r="E32" s="286"/>
      <c r="L32" s="45"/>
      <c r="M32" s="45"/>
      <c r="N32" s="45"/>
      <c r="O32" s="45"/>
      <c r="P32" s="45"/>
    </row>
    <row r="33" spans="1:16" ht="13.5" thickBot="1">
      <c r="A33" s="279"/>
      <c r="B33" s="288" t="s">
        <v>1</v>
      </c>
      <c r="C33" s="289"/>
      <c r="D33" s="290" t="s">
        <v>2</v>
      </c>
      <c r="E33" s="291"/>
      <c r="L33" s="45"/>
      <c r="M33" s="45"/>
      <c r="N33" s="45"/>
      <c r="O33" s="45"/>
      <c r="P33" s="45"/>
    </row>
    <row r="34" spans="1:16" ht="31.5" thickBot="1">
      <c r="A34" s="280"/>
      <c r="B34" s="5" t="s">
        <v>4</v>
      </c>
      <c r="C34" s="23" t="s">
        <v>5</v>
      </c>
      <c r="D34" s="5" t="s">
        <v>4</v>
      </c>
      <c r="E34" s="24" t="s">
        <v>5</v>
      </c>
      <c r="L34" s="45"/>
      <c r="M34" s="45"/>
      <c r="N34" s="45"/>
      <c r="O34" s="45"/>
      <c r="P34" s="45"/>
    </row>
    <row r="35" spans="1:16">
      <c r="A35" s="61" t="s">
        <v>65</v>
      </c>
      <c r="B35" s="8">
        <v>3406739.5909299999</v>
      </c>
      <c r="C35" s="9">
        <v>3589069.41683</v>
      </c>
      <c r="D35" s="13">
        <v>850784.48415343778</v>
      </c>
      <c r="E35" s="14">
        <v>794320.15274450858</v>
      </c>
      <c r="L35" s="45"/>
      <c r="M35" s="45"/>
      <c r="N35" s="45"/>
      <c r="O35" s="45"/>
      <c r="P35" s="45"/>
    </row>
    <row r="36" spans="1:16">
      <c r="A36" s="7" t="s">
        <v>66</v>
      </c>
      <c r="B36" s="10">
        <v>12203.521430000303</v>
      </c>
      <c r="C36" s="25">
        <v>71461.217210000308</v>
      </c>
      <c r="D36" s="13">
        <v>3047.6549227068781</v>
      </c>
      <c r="E36" s="14">
        <v>15815.543913244013</v>
      </c>
      <c r="L36" s="45"/>
      <c r="M36" s="45"/>
      <c r="N36" s="45"/>
      <c r="O36" s="45"/>
      <c r="P36" s="45"/>
    </row>
    <row r="37" spans="1:16">
      <c r="A37" s="7" t="s">
        <v>214</v>
      </c>
      <c r="B37" s="10">
        <v>196469.6708100003</v>
      </c>
      <c r="C37" s="25">
        <v>109810.28236000032</v>
      </c>
      <c r="D37" s="13">
        <v>49065.490058854462</v>
      </c>
      <c r="E37" s="14">
        <v>24302.823413806527</v>
      </c>
      <c r="L37" s="45"/>
      <c r="M37" s="45"/>
      <c r="N37" s="45"/>
      <c r="O37" s="45"/>
      <c r="P37" s="45"/>
    </row>
    <row r="38" spans="1:16">
      <c r="A38" s="7" t="s">
        <v>67</v>
      </c>
      <c r="B38" s="10">
        <v>189068.9491200003</v>
      </c>
      <c r="C38" s="25">
        <v>95591.209670000331</v>
      </c>
      <c r="D38" s="13">
        <v>47217.265673828617</v>
      </c>
      <c r="E38" s="14">
        <v>21155.908523265964</v>
      </c>
      <c r="L38" s="45"/>
      <c r="M38" s="45"/>
      <c r="N38" s="45"/>
      <c r="O38" s="45"/>
      <c r="P38" s="45"/>
    </row>
    <row r="39" spans="1:16">
      <c r="A39" s="7" t="s">
        <v>71</v>
      </c>
      <c r="B39" s="10">
        <v>189068.9491200003</v>
      </c>
      <c r="C39" s="25">
        <v>95591.209670000331</v>
      </c>
      <c r="D39" s="13">
        <v>47217.265673828617</v>
      </c>
      <c r="E39" s="14">
        <v>21155.908523265964</v>
      </c>
      <c r="L39" s="45"/>
      <c r="M39" s="45"/>
      <c r="N39" s="45"/>
      <c r="O39" s="45"/>
      <c r="P39" s="45"/>
    </row>
    <row r="40" spans="1:16">
      <c r="A40" s="7" t="s">
        <v>74</v>
      </c>
      <c r="B40" s="12">
        <v>0.12134275872641163</v>
      </c>
      <c r="C40" s="26">
        <v>6.2803558728386027E-2</v>
      </c>
      <c r="D40" s="18">
        <v>3.0303618352180189E-2</v>
      </c>
      <c r="E40" s="19">
        <v>1.3899461550702354E-2</v>
      </c>
      <c r="L40" s="45"/>
      <c r="M40" s="45"/>
      <c r="N40" s="45"/>
      <c r="O40" s="45"/>
      <c r="P40" s="45"/>
    </row>
    <row r="41" spans="1:16" ht="25">
      <c r="A41" s="7" t="s">
        <v>75</v>
      </c>
      <c r="B41" s="10">
        <v>1558139530.5696745</v>
      </c>
      <c r="C41" s="25">
        <v>1522066768.2768571</v>
      </c>
      <c r="D41" s="13">
        <v>1558139530.5696745</v>
      </c>
      <c r="E41" s="14">
        <v>1522066768.2768571</v>
      </c>
      <c r="L41" s="45"/>
      <c r="M41" s="45"/>
      <c r="N41" s="45"/>
      <c r="O41" s="45"/>
      <c r="P41" s="45"/>
    </row>
    <row r="42" spans="1:16">
      <c r="A42" s="7" t="s">
        <v>76</v>
      </c>
      <c r="B42" s="57">
        <v>-166514.0012399996</v>
      </c>
      <c r="C42" s="77">
        <v>33991.988000000361</v>
      </c>
      <c r="D42" s="58">
        <v>-41584.490058021838</v>
      </c>
      <c r="E42" s="59">
        <v>7522.9865919109625</v>
      </c>
      <c r="L42" s="45"/>
      <c r="M42" s="45"/>
      <c r="N42" s="45"/>
      <c r="O42" s="45"/>
      <c r="P42" s="45"/>
    </row>
    <row r="43" spans="1:16">
      <c r="A43" s="7" t="s">
        <v>77</v>
      </c>
      <c r="B43" s="57">
        <v>13610.062570000006</v>
      </c>
      <c r="C43" s="77">
        <v>-4239.89876</v>
      </c>
      <c r="D43" s="58">
        <v>3398.9184538030604</v>
      </c>
      <c r="E43" s="59">
        <v>-938.35940170782533</v>
      </c>
      <c r="L43" s="45"/>
      <c r="M43" s="45"/>
      <c r="N43" s="45"/>
      <c r="O43" s="45"/>
      <c r="P43" s="45"/>
    </row>
    <row r="44" spans="1:16">
      <c r="A44" s="7" t="s">
        <v>78</v>
      </c>
      <c r="B44" s="57">
        <v>-1133.82017</v>
      </c>
      <c r="C44" s="77">
        <v>-3628.1823200000003</v>
      </c>
      <c r="D44" s="58">
        <v>-283.15536973369854</v>
      </c>
      <c r="E44" s="59">
        <v>-802.9764821748031</v>
      </c>
      <c r="L44" s="45"/>
      <c r="M44" s="45"/>
      <c r="N44" s="45"/>
      <c r="O44" s="45"/>
      <c r="P44" s="45"/>
    </row>
    <row r="45" spans="1:16" ht="13" thickBot="1">
      <c r="A45" s="62" t="s">
        <v>90</v>
      </c>
      <c r="B45" s="57">
        <v>-154037.75883999967</v>
      </c>
      <c r="C45" s="77">
        <v>26123.906920000329</v>
      </c>
      <c r="D45" s="58">
        <v>-38468.726973952493</v>
      </c>
      <c r="E45" s="59">
        <v>5781.6507080283272</v>
      </c>
      <c r="L45" s="45"/>
      <c r="M45" s="45"/>
      <c r="N45" s="45"/>
      <c r="O45" s="45"/>
      <c r="P45" s="45"/>
    </row>
    <row r="46" spans="1:16" ht="18" customHeight="1" thickBot="1">
      <c r="A46" s="4"/>
      <c r="B46" s="6" t="s">
        <v>57</v>
      </c>
      <c r="C46" s="6" t="s">
        <v>55</v>
      </c>
      <c r="D46" s="6" t="s">
        <v>57</v>
      </c>
      <c r="E46" s="6" t="s">
        <v>55</v>
      </c>
      <c r="L46" s="45"/>
      <c r="M46" s="45"/>
      <c r="N46" s="45"/>
      <c r="O46" s="45"/>
      <c r="P46" s="45"/>
    </row>
    <row r="47" spans="1:16">
      <c r="A47" s="61" t="s">
        <v>80</v>
      </c>
      <c r="B47" s="8">
        <v>14587654.83948</v>
      </c>
      <c r="C47" s="9">
        <v>14183536.19427</v>
      </c>
      <c r="D47" s="8">
        <v>3518658.6037628441</v>
      </c>
      <c r="E47" s="9">
        <v>3452494.0836059586</v>
      </c>
      <c r="L47" s="45"/>
      <c r="M47" s="45"/>
      <c r="N47" s="45"/>
      <c r="O47" s="45"/>
      <c r="P47" s="45"/>
    </row>
    <row r="48" spans="1:16">
      <c r="A48" s="7" t="s">
        <v>81</v>
      </c>
      <c r="B48" s="10">
        <v>830737.16229999997</v>
      </c>
      <c r="C48" s="25">
        <v>571482.08196999994</v>
      </c>
      <c r="D48" s="15">
        <v>200380.42411597277</v>
      </c>
      <c r="E48" s="14">
        <v>139107.65833455039</v>
      </c>
      <c r="L48" s="45"/>
      <c r="M48" s="45"/>
      <c r="N48" s="45"/>
      <c r="O48" s="45"/>
      <c r="P48" s="45"/>
    </row>
    <row r="49" spans="1:16">
      <c r="A49" s="7" t="s">
        <v>82</v>
      </c>
      <c r="B49" s="10">
        <v>15418392.00178</v>
      </c>
      <c r="C49" s="25">
        <v>14755018.276240001</v>
      </c>
      <c r="D49" s="15">
        <v>3719039.0278788167</v>
      </c>
      <c r="E49" s="14">
        <v>3591601.7419405091</v>
      </c>
      <c r="L49" s="45"/>
      <c r="M49" s="45"/>
      <c r="N49" s="45"/>
      <c r="O49" s="45"/>
      <c r="P49" s="45"/>
    </row>
    <row r="50" spans="1:16">
      <c r="A50" s="64" t="s">
        <v>83</v>
      </c>
      <c r="B50" s="10">
        <v>14304948.857999999</v>
      </c>
      <c r="C50" s="25">
        <v>13986283.558</v>
      </c>
      <c r="D50" s="15">
        <v>3450467.66800135</v>
      </c>
      <c r="E50" s="14">
        <v>3404479.713256414</v>
      </c>
      <c r="L50" s="45"/>
      <c r="M50" s="45"/>
      <c r="N50" s="45"/>
      <c r="O50" s="45"/>
      <c r="P50" s="45"/>
    </row>
    <row r="51" spans="1:16">
      <c r="A51" s="7" t="s">
        <v>86</v>
      </c>
      <c r="B51" s="10">
        <v>14819397.363529999</v>
      </c>
      <c r="C51" s="25">
        <v>14226492.514520001</v>
      </c>
      <c r="D51" s="15">
        <v>3574556.7474383707</v>
      </c>
      <c r="E51" s="14">
        <v>3462950.322408841</v>
      </c>
      <c r="L51" s="45"/>
      <c r="M51" s="45"/>
      <c r="N51" s="45"/>
      <c r="O51" s="45"/>
      <c r="P51" s="45"/>
    </row>
    <row r="52" spans="1:16">
      <c r="A52" s="7" t="s">
        <v>87</v>
      </c>
      <c r="B52" s="10">
        <v>2346.88303</v>
      </c>
      <c r="C52" s="25">
        <v>2333.0012999999999</v>
      </c>
      <c r="D52" s="15">
        <v>566.08689034685699</v>
      </c>
      <c r="E52" s="14">
        <v>567.88892945815678</v>
      </c>
      <c r="L52" s="45"/>
      <c r="M52" s="45"/>
      <c r="N52" s="45"/>
      <c r="O52" s="45"/>
      <c r="P52" s="45"/>
    </row>
    <row r="53" spans="1:16">
      <c r="A53" s="7" t="s">
        <v>88</v>
      </c>
      <c r="B53" s="10">
        <v>596647.75522000017</v>
      </c>
      <c r="C53" s="25">
        <v>526192.26041999995</v>
      </c>
      <c r="D53" s="15">
        <v>143916.19355009892</v>
      </c>
      <c r="E53" s="14">
        <v>128083.4088944063</v>
      </c>
      <c r="L53" s="45"/>
      <c r="M53" s="45"/>
      <c r="N53" s="45"/>
      <c r="O53" s="45"/>
      <c r="P53" s="45"/>
    </row>
    <row r="54" spans="1:16" ht="13" thickBot="1">
      <c r="A54" s="65" t="s">
        <v>89</v>
      </c>
      <c r="B54" s="11">
        <v>598994.63825000019</v>
      </c>
      <c r="C54" s="27">
        <v>528525.26171999995</v>
      </c>
      <c r="D54" s="16">
        <v>144482.28044044579</v>
      </c>
      <c r="E54" s="17">
        <v>128651.29782386446</v>
      </c>
      <c r="L54" s="45"/>
      <c r="M54" s="45"/>
      <c r="N54" s="45"/>
      <c r="O54" s="45"/>
      <c r="P54" s="45"/>
    </row>
    <row r="57" spans="1:16">
      <c r="A57" s="1" t="s">
        <v>92</v>
      </c>
    </row>
    <row r="58" spans="1:16" ht="25.5" customHeight="1">
      <c r="A58" s="278" t="s">
        <v>93</v>
      </c>
      <c r="B58" s="287"/>
      <c r="C58" s="287"/>
      <c r="D58" s="287"/>
      <c r="E58" s="287"/>
    </row>
    <row r="59" spans="1:16" ht="39" customHeight="1">
      <c r="A59" s="278" t="s">
        <v>99</v>
      </c>
      <c r="B59" s="278"/>
      <c r="C59" s="278"/>
      <c r="D59" s="278"/>
      <c r="E59" s="278"/>
    </row>
    <row r="65" spans="1:3">
      <c r="A65" s="20"/>
      <c r="B65" s="20"/>
      <c r="C65" s="20"/>
    </row>
    <row r="66" spans="1:3">
      <c r="A66" s="20"/>
      <c r="B66" s="20"/>
      <c r="C66" s="20"/>
    </row>
    <row r="67" spans="1:3">
      <c r="A67" s="20"/>
      <c r="B67" s="20"/>
      <c r="C67" s="20"/>
    </row>
    <row r="68" spans="1:3">
      <c r="A68" s="20"/>
      <c r="B68" s="20"/>
      <c r="C68" s="20"/>
    </row>
    <row r="69" spans="1:3">
      <c r="A69" s="20"/>
      <c r="B69" s="20"/>
      <c r="C69" s="20"/>
    </row>
    <row r="70" spans="1:3">
      <c r="A70" s="20"/>
      <c r="B70" s="20"/>
      <c r="C70" s="21"/>
    </row>
    <row r="71" spans="1:3">
      <c r="A71" s="20"/>
      <c r="B71" s="20"/>
      <c r="C71" s="21"/>
    </row>
    <row r="72" spans="1:3">
      <c r="A72" s="20"/>
      <c r="B72" s="20"/>
      <c r="C72" s="20"/>
    </row>
    <row r="73" spans="1:3">
      <c r="A73" s="20"/>
      <c r="B73" s="20"/>
      <c r="C73" s="20"/>
    </row>
    <row r="74" spans="1:3">
      <c r="A74" s="20"/>
      <c r="B74" s="20"/>
      <c r="C74" s="21"/>
    </row>
    <row r="75" spans="1:3">
      <c r="A75" s="20"/>
      <c r="B75" s="20"/>
      <c r="C75" s="21"/>
    </row>
    <row r="76" spans="1:3">
      <c r="A76" s="20"/>
      <c r="B76" s="20"/>
      <c r="C76" s="20"/>
    </row>
    <row r="77" spans="1:3">
      <c r="A77" s="20"/>
      <c r="B77" s="20"/>
      <c r="C77" s="20"/>
    </row>
    <row r="78" spans="1:3">
      <c r="A78" s="20"/>
      <c r="B78" s="20"/>
      <c r="C78" s="20"/>
    </row>
    <row r="79" spans="1:3">
      <c r="A79" s="20"/>
      <c r="B79" s="20"/>
      <c r="C79" s="20"/>
    </row>
    <row r="80" spans="1:3">
      <c r="A80" s="20"/>
      <c r="B80" s="20"/>
      <c r="C80" s="20"/>
    </row>
    <row r="81" spans="1:3">
      <c r="A81" s="20"/>
      <c r="B81" s="20"/>
      <c r="C81" s="20"/>
    </row>
    <row r="82" spans="1:3">
      <c r="A82" s="20"/>
      <c r="B82" s="20"/>
      <c r="C82" s="20"/>
    </row>
    <row r="83" spans="1:3">
      <c r="A83" s="20"/>
      <c r="B83" s="20"/>
      <c r="C83" s="20"/>
    </row>
    <row r="84" spans="1:3">
      <c r="A84" s="20"/>
      <c r="B84" s="20"/>
      <c r="C84" s="20"/>
    </row>
    <row r="85" spans="1:3">
      <c r="A85" s="20"/>
      <c r="B85" s="20"/>
      <c r="C85" s="20"/>
    </row>
    <row r="86" spans="1:3">
      <c r="A86" s="20"/>
      <c r="B86" s="20"/>
      <c r="C86" s="20"/>
    </row>
    <row r="87" spans="1:3">
      <c r="A87" s="20"/>
      <c r="B87" s="20"/>
      <c r="C87" s="20"/>
    </row>
    <row r="88" spans="1:3">
      <c r="C88" s="20"/>
    </row>
    <row r="89" spans="1:3">
      <c r="C89" s="20"/>
    </row>
  </sheetData>
  <customSheetViews>
    <customSheetView guid="{0BEBA397-9DCB-486C-80C9-7AF2B6BDE866}" fitToPage="1">
      <selection activeCell="J14" sqref="J14"/>
      <pageMargins left="0.70866141732283472" right="0.70866141732283472" top="0.74803149606299213" bottom="0.74803149606299213" header="0.31496062992125984" footer="0.31496062992125984"/>
      <pageSetup paperSize="9" scale="56" orientation="portrait" r:id="rId1"/>
    </customSheetView>
    <customSheetView guid="{E7377946-C371-4E79-B472-A70E0D2EC8FD}" fitToPage="1">
      <selection activeCell="J14" sqref="J14"/>
      <pageMargins left="0.70866141732283472" right="0.70866141732283472" top="0.74803149606299213" bottom="0.74803149606299213" header="0.31496062992125984" footer="0.31496062992125984"/>
      <pageSetup paperSize="9" scale="56" orientation="portrait" r:id="rId2"/>
    </customSheetView>
    <customSheetView guid="{D7A25FDD-A3C9-44FD-A742-E66110121BF7}" fitToPage="1">
      <selection activeCell="J14" sqref="J14"/>
      <pageMargins left="0.70866141732283472" right="0.70866141732283472" top="0.74803149606299213" bottom="0.74803149606299213" header="0.31496062992125984" footer="0.31496062992125984"/>
      <pageSetup paperSize="9" scale="10" orientation="portrait" r:id="rId3"/>
    </customSheetView>
  </customSheetViews>
  <mergeCells count="10">
    <mergeCell ref="A59:E59"/>
    <mergeCell ref="A1:A2"/>
    <mergeCell ref="A3:E3"/>
    <mergeCell ref="A32:E32"/>
    <mergeCell ref="A58:E58"/>
    <mergeCell ref="B1:C1"/>
    <mergeCell ref="D1:E1"/>
    <mergeCell ref="A33:A34"/>
    <mergeCell ref="B33:C33"/>
    <mergeCell ref="D33:E33"/>
  </mergeCells>
  <pageMargins left="0.70866141732283472" right="0.70866141732283472" top="0.74803149606299213" bottom="0.74803149606299213" header="0.31496062992125984" footer="0.31496062992125984"/>
  <pageSetup paperSize="9" scale="10"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0"/>
  <sheetViews>
    <sheetView workbookViewId="0">
      <selection activeCell="A33" sqref="A33:A34"/>
    </sheetView>
  </sheetViews>
  <sheetFormatPr defaultColWidth="9" defaultRowHeight="12.5"/>
  <cols>
    <col min="1" max="1" width="47"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21</v>
      </c>
      <c r="C2" s="5" t="s">
        <v>15</v>
      </c>
      <c r="D2" s="5" t="s">
        <v>21</v>
      </c>
      <c r="E2" s="5" t="s">
        <v>15</v>
      </c>
    </row>
    <row r="3" spans="1:5" s="2" customFormat="1" ht="27" customHeight="1" thickBot="1">
      <c r="A3" s="281" t="s">
        <v>3</v>
      </c>
      <c r="B3" s="282"/>
      <c r="C3" s="282"/>
      <c r="D3" s="282"/>
      <c r="E3" s="283"/>
    </row>
    <row r="4" spans="1:5">
      <c r="A4" s="61" t="s">
        <v>65</v>
      </c>
      <c r="B4" s="46">
        <v>18214243</v>
      </c>
      <c r="C4" s="8">
        <v>15166841</v>
      </c>
      <c r="D4" s="13">
        <v>4342100.4577095453</v>
      </c>
      <c r="E4" s="14">
        <v>3752960.9284141245</v>
      </c>
    </row>
    <row r="5" spans="1:5">
      <c r="A5" s="7" t="s">
        <v>66</v>
      </c>
      <c r="B5" s="48">
        <v>1845621</v>
      </c>
      <c r="C5" s="10">
        <v>1320940</v>
      </c>
      <c r="D5" s="13">
        <v>439978.30647468293</v>
      </c>
      <c r="E5" s="14">
        <v>326860.16875757801</v>
      </c>
    </row>
    <row r="6" spans="1:5">
      <c r="A6" s="7" t="s">
        <v>214</v>
      </c>
      <c r="B6" s="48">
        <v>1687884</v>
      </c>
      <c r="C6" s="10">
        <v>1281472</v>
      </c>
      <c r="D6" s="13">
        <v>402375.32182702393</v>
      </c>
      <c r="E6" s="14">
        <v>317094.00440452335</v>
      </c>
    </row>
    <row r="7" spans="1:5">
      <c r="A7" s="7" t="s">
        <v>67</v>
      </c>
      <c r="B7" s="48">
        <v>1339232</v>
      </c>
      <c r="C7" s="10">
        <v>1020356</v>
      </c>
      <c r="D7" s="13">
        <v>319260.03623533901</v>
      </c>
      <c r="E7" s="14">
        <v>252482.1220894267</v>
      </c>
    </row>
    <row r="8" spans="1:5">
      <c r="A8" s="7" t="s">
        <v>68</v>
      </c>
      <c r="B8" s="48">
        <v>1274904</v>
      </c>
      <c r="C8" s="10">
        <v>994504</v>
      </c>
      <c r="D8" s="13">
        <v>303924.85934967105</v>
      </c>
      <c r="E8" s="14">
        <v>246085.1706134165</v>
      </c>
    </row>
    <row r="9" spans="1:5">
      <c r="A9" s="7" t="s">
        <v>69</v>
      </c>
      <c r="B9" s="48">
        <v>64328</v>
      </c>
      <c r="C9" s="10">
        <v>25852</v>
      </c>
      <c r="D9" s="13">
        <v>15335.17688566797</v>
      </c>
      <c r="E9" s="14">
        <v>6396.9514760101956</v>
      </c>
    </row>
    <row r="10" spans="1:5">
      <c r="A10" s="7" t="s">
        <v>70</v>
      </c>
      <c r="B10" s="57">
        <v>-72821</v>
      </c>
      <c r="C10" s="57">
        <v>769</v>
      </c>
      <c r="D10" s="58">
        <v>-17359.826451797464</v>
      </c>
      <c r="E10" s="59">
        <v>190.28530423378618</v>
      </c>
    </row>
    <row r="11" spans="1:5">
      <c r="A11" s="7" t="s">
        <v>71</v>
      </c>
      <c r="B11" s="48">
        <v>1266411</v>
      </c>
      <c r="C11" s="10">
        <v>1021125</v>
      </c>
      <c r="D11" s="13">
        <v>301900.20978354156</v>
      </c>
      <c r="E11" s="14">
        <v>252672.40739366048</v>
      </c>
    </row>
    <row r="12" spans="1:5" ht="25">
      <c r="A12" s="7" t="s">
        <v>72</v>
      </c>
      <c r="B12" s="48">
        <v>1202083</v>
      </c>
      <c r="C12" s="10">
        <v>995273</v>
      </c>
      <c r="D12" s="13">
        <v>286565.03289787355</v>
      </c>
      <c r="E12" s="14">
        <v>246275.45591765028</v>
      </c>
    </row>
    <row r="13" spans="1:5" ht="25">
      <c r="A13" s="7" t="s">
        <v>73</v>
      </c>
      <c r="B13" s="48">
        <v>64328</v>
      </c>
      <c r="C13" s="10">
        <v>25852</v>
      </c>
      <c r="D13" s="13">
        <v>15335.17688566797</v>
      </c>
      <c r="E13" s="14">
        <v>6396.9514760101956</v>
      </c>
    </row>
    <row r="14" spans="1:5">
      <c r="A14" s="7" t="s">
        <v>74</v>
      </c>
      <c r="B14" s="49">
        <v>0.73</v>
      </c>
      <c r="C14" s="12">
        <v>0.56746132428835838</v>
      </c>
      <c r="D14" s="18">
        <v>0.17402498331267283</v>
      </c>
      <c r="E14" s="19">
        <v>0.14041554061523728</v>
      </c>
    </row>
    <row r="15" spans="1:5">
      <c r="A15" s="7" t="s">
        <v>75</v>
      </c>
      <c r="B15" s="10">
        <v>1752549394</v>
      </c>
      <c r="C15" s="10">
        <v>1752549394</v>
      </c>
      <c r="D15" s="13">
        <v>1752549394</v>
      </c>
      <c r="E15" s="14">
        <v>1752549394</v>
      </c>
    </row>
    <row r="16" spans="1:5">
      <c r="A16" s="7" t="s">
        <v>76</v>
      </c>
      <c r="B16" s="48">
        <v>2667538</v>
      </c>
      <c r="C16" s="10">
        <v>1779865</v>
      </c>
      <c r="D16" s="13">
        <v>635915.41909030231</v>
      </c>
      <c r="E16" s="14">
        <v>440418.9246034692</v>
      </c>
    </row>
    <row r="17" spans="1:5">
      <c r="A17" s="7" t="s">
        <v>77</v>
      </c>
      <c r="B17" s="57">
        <v>-2371310</v>
      </c>
      <c r="C17" s="57">
        <v>-1678571</v>
      </c>
      <c r="D17" s="58">
        <v>-565297.51120434829</v>
      </c>
      <c r="E17" s="59">
        <v>-415354.21770222456</v>
      </c>
    </row>
    <row r="18" spans="1:5">
      <c r="A18" s="7" t="s">
        <v>78</v>
      </c>
      <c r="B18" s="57">
        <v>338481</v>
      </c>
      <c r="C18" s="57">
        <v>-688439</v>
      </c>
      <c r="D18" s="58">
        <v>80690.616954324403</v>
      </c>
      <c r="E18" s="59">
        <v>-170350.87719298247</v>
      </c>
    </row>
    <row r="19" spans="1:5" ht="13" thickBot="1">
      <c r="A19" s="62" t="s">
        <v>79</v>
      </c>
      <c r="B19" s="57">
        <v>634709</v>
      </c>
      <c r="C19" s="57">
        <v>-587145</v>
      </c>
      <c r="D19" s="58">
        <v>151307.52484027843</v>
      </c>
      <c r="E19" s="59">
        <v>-145286.17029173783</v>
      </c>
    </row>
    <row r="20" spans="1:5" s="2" customFormat="1" ht="18" customHeight="1" thickBot="1">
      <c r="A20" s="3"/>
      <c r="B20" s="6" t="s">
        <v>47</v>
      </c>
      <c r="C20" s="6" t="s">
        <v>48</v>
      </c>
      <c r="D20" s="6" t="s">
        <v>47</v>
      </c>
      <c r="E20" s="6" t="s">
        <v>48</v>
      </c>
    </row>
    <row r="21" spans="1:5">
      <c r="A21" s="61" t="s">
        <v>80</v>
      </c>
      <c r="B21" s="46">
        <v>24272950</v>
      </c>
      <c r="C21" s="8">
        <v>23248498</v>
      </c>
      <c r="D21" s="47">
        <v>5900371.9189070929</v>
      </c>
      <c r="E21" s="14">
        <v>5263651.9652236914</v>
      </c>
    </row>
    <row r="22" spans="1:5">
      <c r="A22" s="7" t="s">
        <v>81</v>
      </c>
      <c r="B22" s="48">
        <v>5390527</v>
      </c>
      <c r="C22" s="10">
        <v>5156082</v>
      </c>
      <c r="D22" s="47">
        <v>1310352.2290826</v>
      </c>
      <c r="E22" s="14">
        <v>1167379.5508060134</v>
      </c>
    </row>
    <row r="23" spans="1:5">
      <c r="A23" s="7" t="s">
        <v>91</v>
      </c>
      <c r="B23" s="48">
        <v>13181</v>
      </c>
      <c r="C23" s="10">
        <v>8951</v>
      </c>
      <c r="D23" s="47">
        <v>3204.0935388205548</v>
      </c>
      <c r="E23" s="14">
        <v>2025.5803296504255</v>
      </c>
    </row>
    <row r="24" spans="1:5">
      <c r="A24" s="7" t="s">
        <v>82</v>
      </c>
      <c r="B24" s="48">
        <v>29676658</v>
      </c>
      <c r="C24" s="10">
        <v>28413531</v>
      </c>
      <c r="D24" s="47">
        <v>7213928.2415285129</v>
      </c>
      <c r="E24" s="14">
        <v>6433058.0963593544</v>
      </c>
    </row>
    <row r="25" spans="1:5">
      <c r="A25" s="7" t="s">
        <v>83</v>
      </c>
      <c r="B25" s="48">
        <v>8762747</v>
      </c>
      <c r="C25" s="10">
        <v>8762747</v>
      </c>
      <c r="D25" s="47">
        <v>2130085.8087413097</v>
      </c>
      <c r="E25" s="14">
        <v>1983958.2955986233</v>
      </c>
    </row>
    <row r="26" spans="1:5">
      <c r="A26" s="7" t="s">
        <v>84</v>
      </c>
      <c r="B26" s="48">
        <v>16336651</v>
      </c>
      <c r="C26" s="10">
        <v>15677721</v>
      </c>
      <c r="D26" s="47">
        <v>3971182.604890855</v>
      </c>
      <c r="E26" s="14">
        <v>3549564.5225502625</v>
      </c>
    </row>
    <row r="27" spans="1:5">
      <c r="A27" s="7" t="s">
        <v>85</v>
      </c>
      <c r="B27" s="48">
        <v>502763</v>
      </c>
      <c r="C27" s="10">
        <v>461347</v>
      </c>
      <c r="D27" s="47">
        <v>122213.76829209003</v>
      </c>
      <c r="E27" s="14">
        <v>104452.77123709473</v>
      </c>
    </row>
    <row r="28" spans="1:5">
      <c r="A28" s="7" t="s">
        <v>86</v>
      </c>
      <c r="B28" s="48">
        <v>16839414</v>
      </c>
      <c r="C28" s="10">
        <v>16139068</v>
      </c>
      <c r="D28" s="47">
        <v>4093397.373182945</v>
      </c>
      <c r="E28" s="14">
        <v>3654018.2937873569</v>
      </c>
    </row>
    <row r="29" spans="1:5">
      <c r="A29" s="7" t="s">
        <v>87</v>
      </c>
      <c r="B29" s="48">
        <v>8604677</v>
      </c>
      <c r="C29" s="10">
        <v>7431923</v>
      </c>
      <c r="D29" s="47">
        <v>2091661.480869269</v>
      </c>
      <c r="E29" s="14">
        <v>1682648.7502264082</v>
      </c>
    </row>
    <row r="30" spans="1:5">
      <c r="A30" s="7" t="s">
        <v>88</v>
      </c>
      <c r="B30" s="48">
        <v>4232567</v>
      </c>
      <c r="C30" s="10">
        <v>4842540</v>
      </c>
      <c r="D30" s="47">
        <v>1028870.3874762992</v>
      </c>
      <c r="E30" s="14">
        <v>1096391.0523455895</v>
      </c>
    </row>
    <row r="31" spans="1:5" ht="13" thickBot="1">
      <c r="A31" s="62" t="s">
        <v>89</v>
      </c>
      <c r="B31" s="51">
        <v>12837244</v>
      </c>
      <c r="C31" s="11">
        <v>12274463</v>
      </c>
      <c r="D31" s="47">
        <v>3120530.8683455684</v>
      </c>
      <c r="E31" s="14">
        <v>2779039.8025719975</v>
      </c>
    </row>
    <row r="32" spans="1:5" ht="30" customHeight="1" thickBot="1">
      <c r="A32" s="284" t="s">
        <v>34</v>
      </c>
      <c r="B32" s="285"/>
      <c r="C32" s="285"/>
      <c r="D32" s="285"/>
      <c r="E32" s="286"/>
    </row>
    <row r="33" spans="1:5" ht="17.25" customHeight="1" thickBot="1">
      <c r="A33" s="292"/>
      <c r="B33" s="288" t="s">
        <v>1</v>
      </c>
      <c r="C33" s="289"/>
      <c r="D33" s="290" t="s">
        <v>2</v>
      </c>
      <c r="E33" s="291"/>
    </row>
    <row r="34" spans="1:5" ht="31.5" thickBot="1">
      <c r="A34" s="293"/>
      <c r="B34" s="5" t="s">
        <v>21</v>
      </c>
      <c r="C34" s="5" t="s">
        <v>15</v>
      </c>
      <c r="D34" s="5" t="s">
        <v>21</v>
      </c>
      <c r="E34" s="5" t="s">
        <v>15</v>
      </c>
    </row>
    <row r="35" spans="1:5">
      <c r="A35" s="61" t="s">
        <v>65</v>
      </c>
      <c r="B35" s="46">
        <v>7100382</v>
      </c>
      <c r="C35" s="8">
        <v>6257970.9410000006</v>
      </c>
      <c r="D35" s="13">
        <v>1692662.820635072</v>
      </c>
      <c r="E35" s="14">
        <v>1548504.4270408039</v>
      </c>
    </row>
    <row r="36" spans="1:5">
      <c r="A36" s="7" t="s">
        <v>66</v>
      </c>
      <c r="B36" s="48">
        <v>29877</v>
      </c>
      <c r="C36" s="10">
        <v>64446.391999999993</v>
      </c>
      <c r="D36" s="13">
        <v>7122.38962525031</v>
      </c>
      <c r="E36" s="14">
        <v>15946.945784772226</v>
      </c>
    </row>
    <row r="37" spans="1:5">
      <c r="A37" s="7" t="s">
        <v>214</v>
      </c>
      <c r="B37" s="48">
        <v>1489364</v>
      </c>
      <c r="C37" s="10">
        <v>1090058.392</v>
      </c>
      <c r="D37" s="13">
        <v>355050.06198150094</v>
      </c>
      <c r="E37" s="14">
        <v>269729.63947244699</v>
      </c>
    </row>
    <row r="38" spans="1:5">
      <c r="A38" s="7" t="s">
        <v>67</v>
      </c>
      <c r="B38" s="48">
        <v>1444593</v>
      </c>
      <c r="C38" s="10">
        <v>1072932.1370000001</v>
      </c>
      <c r="D38" s="13">
        <v>344377.08591589588</v>
      </c>
      <c r="E38" s="14">
        <v>265491.83109395497</v>
      </c>
    </row>
    <row r="39" spans="1:5">
      <c r="A39" s="7" t="s">
        <v>70</v>
      </c>
      <c r="B39" s="57">
        <v>-89363</v>
      </c>
      <c r="C39" s="10">
        <v>0</v>
      </c>
      <c r="D39" s="58">
        <v>-21303.280251740249</v>
      </c>
      <c r="E39" s="14">
        <v>0</v>
      </c>
    </row>
    <row r="40" spans="1:5">
      <c r="A40" s="7" t="s">
        <v>71</v>
      </c>
      <c r="B40" s="48">
        <v>1355230</v>
      </c>
      <c r="C40" s="10">
        <v>1072932.1370000001</v>
      </c>
      <c r="D40" s="13">
        <v>323073.80566415563</v>
      </c>
      <c r="E40" s="14">
        <v>265491.83109395497</v>
      </c>
    </row>
    <row r="41" spans="1:5">
      <c r="A41" s="7" t="s">
        <v>74</v>
      </c>
      <c r="B41" s="49">
        <v>0.82</v>
      </c>
      <c r="C41" s="12">
        <v>0.61221220963772738</v>
      </c>
      <c r="D41" s="18">
        <v>0.1954801182416325</v>
      </c>
      <c r="E41" s="19">
        <v>0.15148892921528406</v>
      </c>
    </row>
    <row r="42" spans="1:5">
      <c r="A42" s="7" t="s">
        <v>75</v>
      </c>
      <c r="B42" s="10">
        <v>1752549394</v>
      </c>
      <c r="C42" s="10">
        <v>1752549394</v>
      </c>
      <c r="D42" s="13">
        <v>1752549394</v>
      </c>
      <c r="E42" s="14">
        <v>1752549394</v>
      </c>
    </row>
    <row r="43" spans="1:5">
      <c r="A43" s="7" t="s">
        <v>76</v>
      </c>
      <c r="B43" s="57">
        <v>-52928</v>
      </c>
      <c r="C43" s="57">
        <v>36225</v>
      </c>
      <c r="D43" s="58">
        <v>-12617.52646133308</v>
      </c>
      <c r="E43" s="59">
        <v>8963.6997995694455</v>
      </c>
    </row>
    <row r="44" spans="1:5">
      <c r="A44" s="7" t="s">
        <v>77</v>
      </c>
      <c r="B44" s="57">
        <v>-223711.30300000001</v>
      </c>
      <c r="C44" s="57">
        <v>547435</v>
      </c>
      <c r="D44" s="58">
        <v>-53330.62434442644</v>
      </c>
      <c r="E44" s="59">
        <v>135460.12421745478</v>
      </c>
    </row>
    <row r="45" spans="1:5">
      <c r="A45" s="7" t="s">
        <v>78</v>
      </c>
      <c r="B45" s="57">
        <v>420683</v>
      </c>
      <c r="C45" s="57">
        <v>-287616</v>
      </c>
      <c r="D45" s="58">
        <v>100286.78363688376</v>
      </c>
      <c r="E45" s="59">
        <v>-71169.178234726453</v>
      </c>
    </row>
    <row r="46" spans="1:5" ht="13" thickBot="1">
      <c r="A46" s="62" t="s">
        <v>90</v>
      </c>
      <c r="B46" s="51">
        <v>144043.69699999999</v>
      </c>
      <c r="C46" s="11">
        <v>296044</v>
      </c>
      <c r="D46" s="13">
        <v>34339.632831124247</v>
      </c>
      <c r="E46" s="14">
        <v>73254.645782297783</v>
      </c>
    </row>
    <row r="47" spans="1:5" ht="22.5" thickBot="1">
      <c r="A47" s="4"/>
      <c r="B47" s="6" t="s">
        <v>47</v>
      </c>
      <c r="C47" s="54" t="s">
        <v>58</v>
      </c>
      <c r="D47" s="6" t="s">
        <v>47</v>
      </c>
      <c r="E47" s="54" t="s">
        <v>58</v>
      </c>
    </row>
    <row r="48" spans="1:5">
      <c r="A48" s="61" t="s">
        <v>80</v>
      </c>
      <c r="B48" s="46">
        <v>23162148</v>
      </c>
      <c r="C48" s="8">
        <v>21382041.831969999</v>
      </c>
      <c r="D48" s="8">
        <v>5630353.4445038643</v>
      </c>
      <c r="E48" s="14">
        <v>4841070.873023455</v>
      </c>
    </row>
    <row r="49" spans="1:6">
      <c r="A49" s="7" t="s">
        <v>81</v>
      </c>
      <c r="B49" s="48">
        <v>2304822</v>
      </c>
      <c r="C49" s="10">
        <v>1436421</v>
      </c>
      <c r="D49" s="15">
        <v>560265.93417278421</v>
      </c>
      <c r="E49" s="14">
        <v>325217.57833725773</v>
      </c>
    </row>
    <row r="50" spans="1:6">
      <c r="A50" s="7" t="s">
        <v>82</v>
      </c>
      <c r="B50" s="48">
        <v>25466970</v>
      </c>
      <c r="C50" s="10">
        <v>22818462.831969999</v>
      </c>
      <c r="D50" s="15">
        <v>6190619.3786766492</v>
      </c>
      <c r="E50" s="14">
        <v>5166289.4513607128</v>
      </c>
    </row>
    <row r="51" spans="1:6">
      <c r="A51" s="64" t="s">
        <v>83</v>
      </c>
      <c r="B51" s="48">
        <v>8762747</v>
      </c>
      <c r="C51" s="10">
        <v>8762747</v>
      </c>
      <c r="D51" s="15">
        <v>2130085.8087413097</v>
      </c>
      <c r="E51" s="14">
        <v>1983958.2955986233</v>
      </c>
      <c r="F51" s="45"/>
    </row>
    <row r="52" spans="1:6">
      <c r="A52" s="7" t="s">
        <v>86</v>
      </c>
      <c r="B52" s="48">
        <v>18147601</v>
      </c>
      <c r="C52" s="10">
        <v>17336787.447859999</v>
      </c>
      <c r="D52" s="15">
        <v>4411396.0328649906</v>
      </c>
      <c r="E52" s="14">
        <v>3925191.8691948918</v>
      </c>
    </row>
    <row r="53" spans="1:6">
      <c r="A53" s="7" t="s">
        <v>87</v>
      </c>
      <c r="B53" s="48">
        <v>5200420</v>
      </c>
      <c r="C53" s="10">
        <v>4140154</v>
      </c>
      <c r="D53" s="15">
        <v>1264140.2109971314</v>
      </c>
      <c r="E53" s="14">
        <v>937365.06067741348</v>
      </c>
    </row>
    <row r="54" spans="1:6">
      <c r="A54" s="7" t="s">
        <v>88</v>
      </c>
      <c r="B54" s="48">
        <v>2118949</v>
      </c>
      <c r="C54" s="10">
        <v>1341521.8709400001</v>
      </c>
      <c r="D54" s="15">
        <v>515083.13481452665</v>
      </c>
      <c r="E54" s="14">
        <v>303731.6317107408</v>
      </c>
    </row>
    <row r="55" spans="1:6" ht="13" thickBot="1">
      <c r="A55" s="65" t="s">
        <v>89</v>
      </c>
      <c r="B55" s="51">
        <v>7319369</v>
      </c>
      <c r="C55" s="11">
        <v>5481675.8709399998</v>
      </c>
      <c r="D55" s="16">
        <v>1779223.3458116581</v>
      </c>
      <c r="E55" s="27">
        <v>1241096.6923881541</v>
      </c>
    </row>
    <row r="58" spans="1:6">
      <c r="A58" s="1" t="s">
        <v>119</v>
      </c>
    </row>
    <row r="59" spans="1:6" ht="26.25" customHeight="1">
      <c r="A59" s="278" t="s">
        <v>120</v>
      </c>
      <c r="B59" s="287"/>
      <c r="C59" s="287"/>
      <c r="D59" s="287"/>
      <c r="E59" s="287"/>
    </row>
    <row r="60" spans="1:6" ht="38.25" customHeight="1">
      <c r="A60" s="278" t="s">
        <v>121</v>
      </c>
      <c r="B60" s="278"/>
      <c r="C60" s="278"/>
      <c r="D60" s="278"/>
      <c r="E60" s="278"/>
    </row>
  </sheetData>
  <customSheetViews>
    <customSheetView guid="{0BEBA397-9DCB-486C-80C9-7AF2B6BDE866}" fitToPage="1">
      <selection activeCell="B10" sqref="B10:E10"/>
      <pageMargins left="0.70866141732283472" right="0.70866141732283472" top="0.74803149606299213" bottom="0.74803149606299213" header="0.31496062992125984" footer="0.31496062992125984"/>
      <pageSetup paperSize="9" scale="58" orientation="portrait" copies="2" r:id="rId1"/>
    </customSheetView>
    <customSheetView guid="{E7377946-C371-4E79-B472-A70E0D2EC8FD}" fitToPage="1" printArea="1">
      <selection activeCell="G1" sqref="G1:G1048576"/>
      <pageMargins left="0.70866141732283472" right="0.70866141732283472" top="0.74803149606299213" bottom="0.74803149606299213" header="0.31496062992125984" footer="0.31496062992125984"/>
      <pageSetup paperSize="9" scale="58" orientation="portrait" copies="2" r:id="rId2"/>
    </customSheetView>
    <customSheetView guid="{D7A25FDD-A3C9-44FD-A742-E66110121BF7}" fitToPage="1">
      <selection activeCell="B10" sqref="B10:E10"/>
      <pageMargins left="0.70866141732283472" right="0.70866141732283472" top="0.74803149606299213" bottom="0.74803149606299213" header="0.31496062992125984" footer="0.31496062992125984"/>
      <pageSetup paperSize="9" scale="73" orientation="portrait" copies="2"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copies="2"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66"/>
  <sheetViews>
    <sheetView workbookViewId="0">
      <selection activeCell="A7" sqref="A7"/>
    </sheetView>
  </sheetViews>
  <sheetFormatPr defaultColWidth="9" defaultRowHeight="12.5"/>
  <cols>
    <col min="1" max="1" width="46.83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3.5" customHeight="1" thickBot="1">
      <c r="A2" s="280"/>
      <c r="B2" s="5" t="s">
        <v>22</v>
      </c>
      <c r="C2" s="5" t="s">
        <v>60</v>
      </c>
      <c r="D2" s="5" t="s">
        <v>22</v>
      </c>
      <c r="E2" s="5" t="s">
        <v>60</v>
      </c>
    </row>
    <row r="3" spans="1:5" s="2" customFormat="1" ht="27" customHeight="1" thickBot="1">
      <c r="A3" s="281" t="s">
        <v>3</v>
      </c>
      <c r="B3" s="282"/>
      <c r="C3" s="282"/>
      <c r="D3" s="282"/>
      <c r="E3" s="283"/>
    </row>
    <row r="4" spans="1:5">
      <c r="A4" s="61" t="s">
        <v>65</v>
      </c>
      <c r="B4" s="8">
        <v>24741257</v>
      </c>
      <c r="C4" s="8">
        <v>20755222</v>
      </c>
      <c r="D4" s="13">
        <v>5928037.4257235955</v>
      </c>
      <c r="E4" s="14">
        <v>5013217.5551315183</v>
      </c>
    </row>
    <row r="5" spans="1:5">
      <c r="A5" s="7" t="s">
        <v>66</v>
      </c>
      <c r="B5" s="10">
        <v>2153401</v>
      </c>
      <c r="C5" s="10">
        <v>1645504</v>
      </c>
      <c r="D5" s="13">
        <v>515957.68640981399</v>
      </c>
      <c r="E5" s="14">
        <v>397455.1339339629</v>
      </c>
    </row>
    <row r="6" spans="1:5">
      <c r="A6" s="7" t="s">
        <v>214</v>
      </c>
      <c r="B6" s="10">
        <v>1935849</v>
      </c>
      <c r="C6" s="10">
        <v>1599951</v>
      </c>
      <c r="D6" s="13">
        <v>463831.9436457734</v>
      </c>
      <c r="E6" s="14">
        <v>386452.25960725581</v>
      </c>
    </row>
    <row r="7" spans="1:5">
      <c r="A7" s="7" t="s">
        <v>67</v>
      </c>
      <c r="B7" s="10">
        <v>1541299</v>
      </c>
      <c r="C7" s="10">
        <v>1266934.16717</v>
      </c>
      <c r="D7" s="13">
        <v>369298.24937703658</v>
      </c>
      <c r="E7" s="14">
        <v>306015.35401801887</v>
      </c>
    </row>
    <row r="8" spans="1:5">
      <c r="A8" s="7" t="s">
        <v>68</v>
      </c>
      <c r="B8" s="10">
        <v>1466802</v>
      </c>
      <c r="C8" s="10">
        <v>1245116.16717</v>
      </c>
      <c r="D8" s="13">
        <v>351447.67107533064</v>
      </c>
      <c r="E8" s="14">
        <v>300745.43300161831</v>
      </c>
    </row>
    <row r="9" spans="1:5">
      <c r="A9" s="7" t="s">
        <v>69</v>
      </c>
      <c r="B9" s="10">
        <v>74497</v>
      </c>
      <c r="C9" s="10">
        <v>21818</v>
      </c>
      <c r="D9" s="13">
        <v>17849.578301705958</v>
      </c>
      <c r="E9" s="14">
        <v>5269.9210164005699</v>
      </c>
    </row>
    <row r="10" spans="1:5">
      <c r="A10" s="7" t="s">
        <v>70</v>
      </c>
      <c r="B10" s="57">
        <v>-333594</v>
      </c>
      <c r="C10" s="57">
        <v>30449</v>
      </c>
      <c r="D10" s="58">
        <v>-79929.557216791247</v>
      </c>
      <c r="E10" s="59">
        <v>7354.6532692447036</v>
      </c>
    </row>
    <row r="11" spans="1:5">
      <c r="A11" s="7" t="s">
        <v>71</v>
      </c>
      <c r="B11" s="10">
        <v>1207705</v>
      </c>
      <c r="C11" s="10">
        <v>1297383.16717</v>
      </c>
      <c r="D11" s="13">
        <v>289367.69216024532</v>
      </c>
      <c r="E11" s="14">
        <v>313370.00728726358</v>
      </c>
    </row>
    <row r="12" spans="1:5" ht="25">
      <c r="A12" s="7" t="s">
        <v>72</v>
      </c>
      <c r="B12" s="10">
        <v>1148027</v>
      </c>
      <c r="C12" s="10">
        <v>1273637.16717</v>
      </c>
      <c r="D12" s="13">
        <v>275068.76557408471</v>
      </c>
      <c r="E12" s="14">
        <v>307634.39703630348</v>
      </c>
    </row>
    <row r="13" spans="1:5" ht="25">
      <c r="A13" s="7" t="s">
        <v>73</v>
      </c>
      <c r="B13" s="10">
        <v>59678</v>
      </c>
      <c r="C13" s="10">
        <v>23746</v>
      </c>
      <c r="D13" s="13">
        <v>14298.926586160627</v>
      </c>
      <c r="E13" s="14">
        <v>5735.6102509601214</v>
      </c>
    </row>
    <row r="14" spans="1:5">
      <c r="A14" s="7" t="s">
        <v>74</v>
      </c>
      <c r="B14" s="12">
        <v>0.83695330072962271</v>
      </c>
      <c r="C14" s="12">
        <v>0.71045995703901976</v>
      </c>
      <c r="D14" s="18">
        <v>0.20053510176577119</v>
      </c>
      <c r="E14" s="19">
        <v>0.17160454023792171</v>
      </c>
    </row>
    <row r="15" spans="1:5" ht="25">
      <c r="A15" s="7" t="s">
        <v>75</v>
      </c>
      <c r="B15" s="10">
        <v>1752549394</v>
      </c>
      <c r="C15" s="10">
        <v>1752549394</v>
      </c>
      <c r="D15" s="13">
        <v>1752549394</v>
      </c>
      <c r="E15" s="14">
        <v>1752549394</v>
      </c>
    </row>
    <row r="16" spans="1:5">
      <c r="A16" s="7" t="s">
        <v>76</v>
      </c>
      <c r="B16" s="10">
        <v>3520329</v>
      </c>
      <c r="C16" s="10">
        <v>2208926</v>
      </c>
      <c r="D16" s="13">
        <v>843475.41690626787</v>
      </c>
      <c r="E16" s="14">
        <v>533544.11729185283</v>
      </c>
    </row>
    <row r="17" spans="1:5">
      <c r="A17" s="7" t="s">
        <v>77</v>
      </c>
      <c r="B17" s="57">
        <v>-3282929</v>
      </c>
      <c r="C17" s="57">
        <v>-5689534</v>
      </c>
      <c r="D17" s="58">
        <v>-786594.06747172691</v>
      </c>
      <c r="E17" s="59">
        <v>-1374250.3804255936</v>
      </c>
    </row>
    <row r="18" spans="1:5">
      <c r="A18" s="7" t="s">
        <v>78</v>
      </c>
      <c r="B18" s="10">
        <v>148438</v>
      </c>
      <c r="C18" s="10">
        <v>2514764</v>
      </c>
      <c r="D18" s="13">
        <v>35565.938278704234</v>
      </c>
      <c r="E18" s="14">
        <v>607416.24598439643</v>
      </c>
    </row>
    <row r="19" spans="1:5" ht="13" thickBot="1">
      <c r="A19" s="62" t="s">
        <v>79</v>
      </c>
      <c r="B19" s="11">
        <v>385838</v>
      </c>
      <c r="C19" s="57">
        <v>-965844</v>
      </c>
      <c r="D19" s="13">
        <v>92447.287713245154</v>
      </c>
      <c r="E19" s="59">
        <v>-233290.0171493442</v>
      </c>
    </row>
    <row r="20" spans="1:5" s="2" customFormat="1" ht="30" customHeight="1" thickBot="1">
      <c r="A20" s="3"/>
      <c r="B20" s="6" t="s">
        <v>43</v>
      </c>
      <c r="C20" s="5" t="s">
        <v>59</v>
      </c>
      <c r="D20" s="6" t="s">
        <v>43</v>
      </c>
      <c r="E20" s="5" t="s">
        <v>59</v>
      </c>
    </row>
    <row r="21" spans="1:5">
      <c r="A21" s="61" t="s">
        <v>80</v>
      </c>
      <c r="B21" s="8">
        <v>25471230</v>
      </c>
      <c r="C21" s="8">
        <v>23416777</v>
      </c>
      <c r="D21" s="13">
        <v>6230426.5936108809</v>
      </c>
      <c r="E21" s="14">
        <v>5301751.7207027711</v>
      </c>
    </row>
    <row r="22" spans="1:5">
      <c r="A22" s="7" t="s">
        <v>81</v>
      </c>
      <c r="B22" s="10">
        <v>5766232</v>
      </c>
      <c r="C22" s="10">
        <v>5101268</v>
      </c>
      <c r="D22" s="13">
        <v>1410457.4140208405</v>
      </c>
      <c r="E22" s="14">
        <v>1154969.2084767253</v>
      </c>
    </row>
    <row r="23" spans="1:5">
      <c r="A23" s="7" t="s">
        <v>91</v>
      </c>
      <c r="B23" s="10">
        <v>36215</v>
      </c>
      <c r="C23" s="10">
        <v>8951</v>
      </c>
      <c r="D23" s="13">
        <v>8858.4217993248876</v>
      </c>
      <c r="E23" s="14">
        <v>2026.5803296504255</v>
      </c>
    </row>
    <row r="24" spans="1:5">
      <c r="A24" s="7" t="s">
        <v>82</v>
      </c>
      <c r="B24" s="10">
        <v>31273677</v>
      </c>
      <c r="C24" s="10">
        <v>28526996</v>
      </c>
      <c r="D24" s="13">
        <v>7649742.4294310464</v>
      </c>
      <c r="E24" s="14">
        <v>6458747.5095091462</v>
      </c>
    </row>
    <row r="25" spans="1:5">
      <c r="A25" s="7" t="s">
        <v>83</v>
      </c>
      <c r="B25" s="10">
        <v>8762747</v>
      </c>
      <c r="C25" s="10">
        <v>8762747</v>
      </c>
      <c r="D25" s="13">
        <v>2143424.2453891691</v>
      </c>
      <c r="E25" s="14">
        <v>1983958.2955986233</v>
      </c>
    </row>
    <row r="26" spans="1:5">
      <c r="A26" s="7" t="s">
        <v>84</v>
      </c>
      <c r="B26" s="10">
        <v>16235110</v>
      </c>
      <c r="C26" s="10">
        <v>15632321</v>
      </c>
      <c r="D26" s="13">
        <v>3971212.2694584415</v>
      </c>
      <c r="E26" s="14">
        <v>3539286.5875747143</v>
      </c>
    </row>
    <row r="27" spans="1:5">
      <c r="A27" s="7" t="s">
        <v>85</v>
      </c>
      <c r="B27" s="10">
        <v>493123</v>
      </c>
      <c r="C27" s="10">
        <v>454897</v>
      </c>
      <c r="D27" s="13">
        <v>120621.05572134437</v>
      </c>
      <c r="E27" s="14">
        <v>102992.43796413693</v>
      </c>
    </row>
    <row r="28" spans="1:5">
      <c r="A28" s="7" t="s">
        <v>86</v>
      </c>
      <c r="B28" s="10">
        <v>16728233</v>
      </c>
      <c r="C28" s="10">
        <v>16087218</v>
      </c>
      <c r="D28" s="13">
        <v>4091833.325179786</v>
      </c>
      <c r="E28" s="14">
        <v>3642279.0255388515</v>
      </c>
    </row>
    <row r="29" spans="1:5">
      <c r="A29" s="7" t="s">
        <v>87</v>
      </c>
      <c r="B29" s="10">
        <v>9148067</v>
      </c>
      <c r="C29" s="10">
        <v>7597081</v>
      </c>
      <c r="D29" s="13">
        <v>2237675.9943251312</v>
      </c>
      <c r="E29" s="14">
        <v>1720041.885527984</v>
      </c>
    </row>
    <row r="30" spans="1:5">
      <c r="A30" s="7" t="s">
        <v>88</v>
      </c>
      <c r="B30" s="10">
        <v>5397377</v>
      </c>
      <c r="C30" s="10">
        <v>4842697</v>
      </c>
      <c r="D30" s="13">
        <v>1320233.109926129</v>
      </c>
      <c r="E30" s="14">
        <v>1096426.5984423112</v>
      </c>
    </row>
    <row r="31" spans="1:5" ht="13" thickBot="1">
      <c r="A31" s="62" t="s">
        <v>89</v>
      </c>
      <c r="B31" s="11">
        <v>14545444</v>
      </c>
      <c r="C31" s="11">
        <v>12439778</v>
      </c>
      <c r="D31" s="13">
        <v>3557909.1042512599</v>
      </c>
      <c r="E31" s="14">
        <v>2816469.4839702952</v>
      </c>
    </row>
    <row r="32" spans="1:5" ht="30" customHeight="1" thickBot="1">
      <c r="A32" s="284" t="s">
        <v>34</v>
      </c>
      <c r="B32" s="285"/>
      <c r="C32" s="285"/>
      <c r="D32" s="285"/>
      <c r="E32" s="286"/>
    </row>
    <row r="33" spans="1:5" ht="17.25" customHeight="1" thickBot="1">
      <c r="A33" s="292"/>
      <c r="B33" s="288" t="s">
        <v>1</v>
      </c>
      <c r="C33" s="289"/>
      <c r="D33" s="290" t="s">
        <v>2</v>
      </c>
      <c r="E33" s="291"/>
    </row>
    <row r="34" spans="1:5" ht="40.5" thickBot="1">
      <c r="A34" s="293"/>
      <c r="B34" s="5" t="s">
        <v>22</v>
      </c>
      <c r="C34" s="5" t="s">
        <v>60</v>
      </c>
      <c r="D34" s="5" t="s">
        <v>22</v>
      </c>
      <c r="E34" s="5" t="s">
        <v>60</v>
      </c>
    </row>
    <row r="35" spans="1:5">
      <c r="A35" s="61" t="s">
        <v>65</v>
      </c>
      <c r="B35" s="8">
        <v>9889871.9075099993</v>
      </c>
      <c r="C35" s="8">
        <v>8845148</v>
      </c>
      <c r="D35" s="13">
        <v>2369626.1998059223</v>
      </c>
      <c r="E35" s="14">
        <v>2136457.5734885628</v>
      </c>
    </row>
    <row r="36" spans="1:5">
      <c r="A36" s="7" t="s">
        <v>66</v>
      </c>
      <c r="B36" s="10">
        <v>47109.90750999935</v>
      </c>
      <c r="C36" s="10">
        <v>81830</v>
      </c>
      <c r="D36" s="13">
        <v>11287.595243913969</v>
      </c>
      <c r="E36" s="14">
        <v>19765.223062244873</v>
      </c>
    </row>
    <row r="37" spans="1:5">
      <c r="A37" s="7" t="s">
        <v>214</v>
      </c>
      <c r="B37" s="10">
        <v>1479955.9075099993</v>
      </c>
      <c r="C37" s="10">
        <v>1107911</v>
      </c>
      <c r="D37" s="13">
        <v>354599.36445993849</v>
      </c>
      <c r="E37" s="14">
        <v>267604.88877080265</v>
      </c>
    </row>
    <row r="38" spans="1:5">
      <c r="A38" s="7" t="s">
        <v>67</v>
      </c>
      <c r="B38" s="10">
        <v>1435187.9075099993</v>
      </c>
      <c r="C38" s="10">
        <v>1086093</v>
      </c>
      <c r="D38" s="13">
        <v>343872.89330793539</v>
      </c>
      <c r="E38" s="14">
        <v>262334.96775440202</v>
      </c>
    </row>
    <row r="39" spans="1:5">
      <c r="A39" s="7" t="s">
        <v>70</v>
      </c>
      <c r="B39" s="57">
        <v>-189969</v>
      </c>
      <c r="C39" s="10">
        <v>155</v>
      </c>
      <c r="D39" s="58">
        <v>-45516.820011500859</v>
      </c>
      <c r="E39" s="14">
        <v>37.438709209922465</v>
      </c>
    </row>
    <row r="40" spans="1:5">
      <c r="A40" s="7" t="s">
        <v>71</v>
      </c>
      <c r="B40" s="10">
        <v>1245218.9075099993</v>
      </c>
      <c r="C40" s="10">
        <v>1086248</v>
      </c>
      <c r="D40" s="13">
        <v>298356.07329643454</v>
      </c>
      <c r="E40" s="14">
        <v>262372.40646361199</v>
      </c>
    </row>
    <row r="41" spans="1:5">
      <c r="A41" s="7" t="s">
        <v>74</v>
      </c>
      <c r="B41" s="12">
        <v>0.82</v>
      </c>
      <c r="C41" s="12">
        <v>0.62</v>
      </c>
      <c r="D41" s="18">
        <v>0.1964730688134943</v>
      </c>
      <c r="E41" s="19">
        <v>0.14975483683968985</v>
      </c>
    </row>
    <row r="42" spans="1:5">
      <c r="A42" s="7" t="s">
        <v>75</v>
      </c>
      <c r="B42" s="10">
        <v>1752549394</v>
      </c>
      <c r="C42" s="10">
        <v>1752549394</v>
      </c>
      <c r="D42" s="13">
        <v>1752549394</v>
      </c>
      <c r="E42" s="14">
        <v>1752549394</v>
      </c>
    </row>
    <row r="43" spans="1:5">
      <c r="A43" s="7" t="s">
        <v>76</v>
      </c>
      <c r="B43" s="57">
        <v>-415360</v>
      </c>
      <c r="C43" s="57">
        <v>-281286</v>
      </c>
      <c r="D43" s="58">
        <v>-99520.797393137807</v>
      </c>
      <c r="E43" s="59">
        <v>-67941.837153691929</v>
      </c>
    </row>
    <row r="44" spans="1:5">
      <c r="A44" s="7" t="s">
        <v>77</v>
      </c>
      <c r="B44" s="57">
        <v>-88054</v>
      </c>
      <c r="C44" s="57">
        <v>-2897287.1545600002</v>
      </c>
      <c r="D44" s="58">
        <v>-21097.853172321255</v>
      </c>
      <c r="E44" s="59">
        <v>-699810.91146590665</v>
      </c>
    </row>
    <row r="45" spans="1:5">
      <c r="A45" s="7" t="s">
        <v>78</v>
      </c>
      <c r="B45" s="57">
        <v>224942</v>
      </c>
      <c r="C45" s="57">
        <v>2977951</v>
      </c>
      <c r="D45" s="58">
        <v>53896.396396396391</v>
      </c>
      <c r="E45" s="59">
        <v>719294.46148643747</v>
      </c>
    </row>
    <row r="46" spans="1:5" ht="13" thickBot="1">
      <c r="A46" s="62" t="s">
        <v>90</v>
      </c>
      <c r="B46" s="57">
        <v>-278472</v>
      </c>
      <c r="C46" s="57">
        <v>-200622</v>
      </c>
      <c r="D46" s="58">
        <v>-66723.254169062668</v>
      </c>
      <c r="E46" s="59">
        <v>-48459.249800729449</v>
      </c>
    </row>
    <row r="47" spans="1:5" ht="27.75" customHeight="1" thickBot="1">
      <c r="A47" s="4"/>
      <c r="B47" s="6" t="s">
        <v>43</v>
      </c>
      <c r="C47" s="5" t="s">
        <v>59</v>
      </c>
      <c r="D47" s="6" t="s">
        <v>43</v>
      </c>
      <c r="E47" s="5" t="s">
        <v>59</v>
      </c>
    </row>
    <row r="48" spans="1:5">
      <c r="A48" s="61" t="s">
        <v>80</v>
      </c>
      <c r="B48" s="8">
        <v>22997644</v>
      </c>
      <c r="C48" s="8">
        <v>21386633</v>
      </c>
      <c r="D48" s="8">
        <v>5625370.5571645228</v>
      </c>
      <c r="E48" s="9">
        <v>4842110.3513856186</v>
      </c>
    </row>
    <row r="49" spans="1:5">
      <c r="A49" s="7" t="s">
        <v>81</v>
      </c>
      <c r="B49" s="10">
        <v>2760424.8095100001</v>
      </c>
      <c r="C49" s="10">
        <v>1436421</v>
      </c>
      <c r="D49" s="15">
        <v>675217.65312607028</v>
      </c>
      <c r="E49" s="14">
        <v>325217.57833725773</v>
      </c>
    </row>
    <row r="50" spans="1:5">
      <c r="A50" s="7" t="s">
        <v>82</v>
      </c>
      <c r="B50" s="10">
        <v>25758068.80951</v>
      </c>
      <c r="C50" s="10">
        <v>22823054</v>
      </c>
      <c r="D50" s="15">
        <v>6300589.2102905931</v>
      </c>
      <c r="E50" s="14">
        <v>5167327.9297228763</v>
      </c>
    </row>
    <row r="51" spans="1:5">
      <c r="A51" s="64" t="s">
        <v>83</v>
      </c>
      <c r="B51" s="10">
        <v>8762747</v>
      </c>
      <c r="C51" s="10">
        <v>8762747</v>
      </c>
      <c r="D51" s="15">
        <v>2143424.2453891691</v>
      </c>
      <c r="E51" s="14">
        <v>1983958.2955986233</v>
      </c>
    </row>
    <row r="52" spans="1:5">
      <c r="A52" s="7" t="s">
        <v>86</v>
      </c>
      <c r="B52" s="10">
        <v>18042008</v>
      </c>
      <c r="C52" s="10">
        <v>17341198</v>
      </c>
      <c r="D52" s="15">
        <v>4413191.1354630403</v>
      </c>
      <c r="E52" s="14">
        <v>3926191.4546277844</v>
      </c>
    </row>
    <row r="53" spans="1:5">
      <c r="A53" s="7" t="s">
        <v>87</v>
      </c>
      <c r="B53" s="10">
        <v>5280856</v>
      </c>
      <c r="C53" s="10">
        <v>4140327</v>
      </c>
      <c r="D53" s="15">
        <v>1291731.3242992028</v>
      </c>
      <c r="E53" s="14">
        <v>937404.22930628504</v>
      </c>
    </row>
    <row r="54" spans="1:5">
      <c r="A54" s="7" t="s">
        <v>88</v>
      </c>
      <c r="B54" s="10">
        <v>2435205</v>
      </c>
      <c r="C54" s="10">
        <v>1341529</v>
      </c>
      <c r="D54" s="15">
        <v>595666.79712342843</v>
      </c>
      <c r="E54" s="14">
        <v>303733.24578880635</v>
      </c>
    </row>
    <row r="55" spans="1:5" ht="13" thickBot="1">
      <c r="A55" s="65" t="s">
        <v>89</v>
      </c>
      <c r="B55" s="11">
        <v>7716061</v>
      </c>
      <c r="C55" s="11">
        <v>5481856</v>
      </c>
      <c r="D55" s="16">
        <v>1887398.1214226312</v>
      </c>
      <c r="E55" s="27">
        <v>1241137.4750950914</v>
      </c>
    </row>
    <row r="58" spans="1:5">
      <c r="A58" s="1" t="s">
        <v>122</v>
      </c>
    </row>
    <row r="59" spans="1:5" ht="26.25" customHeight="1">
      <c r="A59" s="278" t="s">
        <v>123</v>
      </c>
      <c r="B59" s="287"/>
      <c r="C59" s="287"/>
      <c r="D59" s="287"/>
      <c r="E59" s="287"/>
    </row>
    <row r="60" spans="1:5" ht="38.25" customHeight="1">
      <c r="A60" s="278" t="s">
        <v>124</v>
      </c>
      <c r="B60" s="278"/>
      <c r="C60" s="278"/>
      <c r="D60" s="278"/>
      <c r="E60" s="278"/>
    </row>
    <row r="65" spans="1:5">
      <c r="A65" s="75"/>
      <c r="B65" s="76"/>
      <c r="C65" s="76"/>
      <c r="D65" s="76"/>
      <c r="E65" s="76"/>
    </row>
    <row r="66" spans="1:5">
      <c r="A66" s="75"/>
      <c r="B66" s="75"/>
      <c r="C66" s="75"/>
      <c r="D66" s="75"/>
      <c r="E66" s="75"/>
    </row>
  </sheetData>
  <customSheetViews>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G1" sqref="G1:G1048576"/>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6"/>
  <sheetViews>
    <sheetView workbookViewId="0">
      <selection activeCell="A7" sqref="A7"/>
    </sheetView>
  </sheetViews>
  <sheetFormatPr defaultColWidth="9" defaultRowHeight="12.5"/>
  <cols>
    <col min="1" max="1" width="46.08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0.5" thickBot="1">
      <c r="A2" s="280"/>
      <c r="B2" s="5" t="s">
        <v>23</v>
      </c>
      <c r="C2" s="5" t="s">
        <v>61</v>
      </c>
      <c r="D2" s="5" t="s">
        <v>23</v>
      </c>
      <c r="E2" s="5" t="s">
        <v>61</v>
      </c>
    </row>
    <row r="3" spans="1:5" s="2" customFormat="1" ht="27" customHeight="1" thickBot="1">
      <c r="A3" s="281" t="s">
        <v>3</v>
      </c>
      <c r="B3" s="282"/>
      <c r="C3" s="282"/>
      <c r="D3" s="282"/>
      <c r="E3" s="283"/>
    </row>
    <row r="4" spans="1:5">
      <c r="A4" s="61" t="s">
        <v>65</v>
      </c>
      <c r="B4" s="8">
        <v>5163034</v>
      </c>
      <c r="C4" s="8">
        <v>6454853</v>
      </c>
      <c r="D4" s="13">
        <v>1237010.3981982844</v>
      </c>
      <c r="E4" s="14">
        <v>1546072.5748502994</v>
      </c>
    </row>
    <row r="5" spans="1:5">
      <c r="A5" s="7" t="s">
        <v>66</v>
      </c>
      <c r="B5" s="10">
        <v>788332</v>
      </c>
      <c r="C5" s="10">
        <v>558540</v>
      </c>
      <c r="D5" s="13">
        <v>188876.32373376779</v>
      </c>
      <c r="E5" s="14">
        <v>133782.03592814371</v>
      </c>
    </row>
    <row r="6" spans="1:5">
      <c r="A6" s="7" t="s">
        <v>214</v>
      </c>
      <c r="B6" s="10">
        <v>736059</v>
      </c>
      <c r="C6" s="10">
        <v>498858</v>
      </c>
      <c r="D6" s="13">
        <v>176352.24495663424</v>
      </c>
      <c r="E6" s="14">
        <v>119486.94610778443</v>
      </c>
    </row>
    <row r="7" spans="1:5">
      <c r="A7" s="7" t="s">
        <v>67</v>
      </c>
      <c r="B7" s="10">
        <v>579933</v>
      </c>
      <c r="C7" s="10">
        <v>394697.03</v>
      </c>
      <c r="D7" s="13">
        <v>138946.04437203507</v>
      </c>
      <c r="E7" s="14">
        <v>94538.210778443128</v>
      </c>
    </row>
    <row r="8" spans="1:5">
      <c r="A8" s="7" t="s">
        <v>68</v>
      </c>
      <c r="B8" s="10">
        <v>558296</v>
      </c>
      <c r="C8" s="10">
        <v>381164.03</v>
      </c>
      <c r="D8" s="13">
        <v>133762.03938856677</v>
      </c>
      <c r="E8" s="14">
        <v>91296.773652694625</v>
      </c>
    </row>
    <row r="9" spans="1:5">
      <c r="A9" s="7" t="s">
        <v>69</v>
      </c>
      <c r="B9" s="10">
        <v>21637</v>
      </c>
      <c r="C9" s="10">
        <v>13533</v>
      </c>
      <c r="D9" s="13">
        <v>5184.0049834683023</v>
      </c>
      <c r="E9" s="14">
        <v>3241.4371257485031</v>
      </c>
    </row>
    <row r="10" spans="1:5">
      <c r="A10" s="7" t="s">
        <v>70</v>
      </c>
      <c r="B10" s="57">
        <v>8619</v>
      </c>
      <c r="C10" s="57">
        <v>-7832.74</v>
      </c>
      <c r="D10" s="58">
        <v>2065.0246777516891</v>
      </c>
      <c r="E10" s="59">
        <v>-1876.1053892215568</v>
      </c>
    </row>
    <row r="11" spans="1:5">
      <c r="A11" s="7" t="s">
        <v>71</v>
      </c>
      <c r="B11" s="10">
        <v>588552</v>
      </c>
      <c r="C11" s="10">
        <v>386864.29000000004</v>
      </c>
      <c r="D11" s="13">
        <v>141011.06904978678</v>
      </c>
      <c r="E11" s="14">
        <v>92662.105389221571</v>
      </c>
    </row>
    <row r="12" spans="1:5" ht="25">
      <c r="A12" s="7" t="s">
        <v>72</v>
      </c>
      <c r="B12" s="10">
        <v>566246</v>
      </c>
      <c r="C12" s="10">
        <v>373567.29000000004</v>
      </c>
      <c r="D12" s="13">
        <v>135666.77847525038</v>
      </c>
      <c r="E12" s="14">
        <v>89477.195209580852</v>
      </c>
    </row>
    <row r="13" spans="1:5" ht="25">
      <c r="A13" s="7" t="s">
        <v>73</v>
      </c>
      <c r="B13" s="10">
        <v>22306</v>
      </c>
      <c r="C13" s="10">
        <v>13297</v>
      </c>
      <c r="D13" s="13">
        <v>5344.2905745363942</v>
      </c>
      <c r="E13" s="14">
        <v>3184.9101796407185</v>
      </c>
    </row>
    <row r="14" spans="1:5">
      <c r="A14" s="7" t="s">
        <v>74</v>
      </c>
      <c r="B14" s="12">
        <v>0.31856220538569313</v>
      </c>
      <c r="C14" s="12">
        <v>0.21749117674226304</v>
      </c>
      <c r="D14" s="18">
        <v>7.6324262155755704E-2</v>
      </c>
      <c r="E14" s="19">
        <v>5.2093695028086959E-2</v>
      </c>
    </row>
    <row r="15" spans="1:5" ht="25">
      <c r="A15" s="7" t="s">
        <v>75</v>
      </c>
      <c r="B15" s="10">
        <v>1752549394</v>
      </c>
      <c r="C15" s="10">
        <v>1752549394</v>
      </c>
      <c r="D15" s="13">
        <v>1752549394</v>
      </c>
      <c r="E15" s="14">
        <v>1752549394</v>
      </c>
    </row>
    <row r="16" spans="1:5">
      <c r="A16" s="7" t="s">
        <v>76</v>
      </c>
      <c r="B16" s="10">
        <v>665009</v>
      </c>
      <c r="C16" s="10">
        <v>254483</v>
      </c>
      <c r="D16" s="13">
        <v>159329.38808759404</v>
      </c>
      <c r="E16" s="14">
        <v>60954.011976047907</v>
      </c>
    </row>
    <row r="17" spans="1:5">
      <c r="A17" s="7" t="s">
        <v>77</v>
      </c>
      <c r="B17" s="57">
        <v>-1166909</v>
      </c>
      <c r="C17" s="57">
        <v>-867609</v>
      </c>
      <c r="D17" s="58">
        <v>-279578.51986199629</v>
      </c>
      <c r="E17" s="59">
        <v>-207810.53892215568</v>
      </c>
    </row>
    <row r="18" spans="1:5">
      <c r="A18" s="7" t="s">
        <v>78</v>
      </c>
      <c r="B18" s="10">
        <v>425453</v>
      </c>
      <c r="C18" s="10">
        <v>649358</v>
      </c>
      <c r="D18" s="13">
        <v>101934.20863481719</v>
      </c>
      <c r="E18" s="14">
        <v>155534.85029940121</v>
      </c>
    </row>
    <row r="19" spans="1:5" ht="13" thickBot="1">
      <c r="A19" s="62" t="s">
        <v>79</v>
      </c>
      <c r="B19" s="57">
        <v>-76447</v>
      </c>
      <c r="C19" s="57">
        <v>36232</v>
      </c>
      <c r="D19" s="58">
        <v>-18315.923139585029</v>
      </c>
      <c r="E19" s="59">
        <v>8678.3233532934137</v>
      </c>
    </row>
    <row r="20" spans="1:5" s="2" customFormat="1" ht="18" customHeight="1" thickBot="1">
      <c r="A20" s="3"/>
      <c r="B20" s="6" t="s">
        <v>46</v>
      </c>
      <c r="C20" s="6" t="s">
        <v>43</v>
      </c>
      <c r="D20" s="6" t="s">
        <v>46</v>
      </c>
      <c r="E20" s="6" t="s">
        <v>43</v>
      </c>
    </row>
    <row r="21" spans="1:5">
      <c r="A21" s="61" t="s">
        <v>80</v>
      </c>
      <c r="B21" s="8">
        <v>25650887</v>
      </c>
      <c r="C21" s="8">
        <v>25471230</v>
      </c>
      <c r="D21" s="13">
        <v>6140395.2219083644</v>
      </c>
      <c r="E21" s="13">
        <v>6230426.5936108809</v>
      </c>
    </row>
    <row r="22" spans="1:5">
      <c r="A22" s="7" t="s">
        <v>81</v>
      </c>
      <c r="B22" s="10">
        <v>5064557</v>
      </c>
      <c r="C22" s="10">
        <v>5766232</v>
      </c>
      <c r="D22" s="13">
        <v>1212370.6133001391</v>
      </c>
      <c r="E22" s="13">
        <v>1410457.4140208405</v>
      </c>
    </row>
    <row r="23" spans="1:5">
      <c r="A23" s="7" t="s">
        <v>91</v>
      </c>
      <c r="B23" s="10">
        <v>34229</v>
      </c>
      <c r="C23" s="10">
        <v>36215</v>
      </c>
      <c r="D23" s="13">
        <v>8193.8526356106686</v>
      </c>
      <c r="E23" s="13">
        <v>8858.4217993248876</v>
      </c>
    </row>
    <row r="24" spans="1:5">
      <c r="A24" s="7" t="s">
        <v>82</v>
      </c>
      <c r="B24" s="10">
        <v>30749673</v>
      </c>
      <c r="C24" s="10">
        <v>31273677</v>
      </c>
      <c r="D24" s="13">
        <v>7360959.6878441144</v>
      </c>
      <c r="E24" s="13">
        <v>7649742.4294310464</v>
      </c>
    </row>
    <row r="25" spans="1:5">
      <c r="A25" s="7" t="s">
        <v>83</v>
      </c>
      <c r="B25" s="10">
        <v>8762747</v>
      </c>
      <c r="C25" s="10">
        <v>8762747</v>
      </c>
      <c r="D25" s="13">
        <v>2097655.7188681955</v>
      </c>
      <c r="E25" s="13">
        <v>2143424.2453891691</v>
      </c>
    </row>
    <row r="26" spans="1:5">
      <c r="A26" s="7" t="s">
        <v>84</v>
      </c>
      <c r="B26" s="10">
        <v>16800448</v>
      </c>
      <c r="C26" s="10">
        <v>16235110</v>
      </c>
      <c r="D26" s="13">
        <v>4021748.4984440086</v>
      </c>
      <c r="E26" s="13">
        <v>3971212.2694584415</v>
      </c>
    </row>
    <row r="27" spans="1:5">
      <c r="A27" s="7" t="s">
        <v>85</v>
      </c>
      <c r="B27" s="10">
        <v>515613</v>
      </c>
      <c r="C27" s="10">
        <v>493123</v>
      </c>
      <c r="D27" s="13">
        <v>123429.16646718056</v>
      </c>
      <c r="E27" s="13">
        <v>120621.05572134437</v>
      </c>
    </row>
    <row r="28" spans="1:5">
      <c r="A28" s="7" t="s">
        <v>86</v>
      </c>
      <c r="B28" s="10">
        <v>17316061</v>
      </c>
      <c r="C28" s="10">
        <v>16728233</v>
      </c>
      <c r="D28" s="13">
        <v>4145176.6649111891</v>
      </c>
      <c r="E28" s="13">
        <v>4091833.325179786</v>
      </c>
    </row>
    <row r="29" spans="1:5">
      <c r="A29" s="7" t="s">
        <v>87</v>
      </c>
      <c r="B29" s="10">
        <v>9668430</v>
      </c>
      <c r="C29" s="10">
        <v>9148067</v>
      </c>
      <c r="D29" s="13">
        <v>2314461.1480825394</v>
      </c>
      <c r="E29" s="13">
        <v>2237675.9943251312</v>
      </c>
    </row>
    <row r="30" spans="1:5">
      <c r="A30" s="7" t="s">
        <v>88</v>
      </c>
      <c r="B30" s="10">
        <v>3765182</v>
      </c>
      <c r="C30" s="10">
        <v>5397377</v>
      </c>
      <c r="D30" s="13">
        <v>901321.87485038547</v>
      </c>
      <c r="E30" s="13">
        <v>1320233.109926129</v>
      </c>
    </row>
    <row r="31" spans="1:5" ht="13" thickBot="1">
      <c r="A31" s="62" t="s">
        <v>89</v>
      </c>
      <c r="B31" s="11">
        <v>13433612</v>
      </c>
      <c r="C31" s="11">
        <v>14545444</v>
      </c>
      <c r="D31" s="13">
        <v>3215783.0229329253</v>
      </c>
      <c r="E31" s="13">
        <v>3557909.1042512599</v>
      </c>
    </row>
    <row r="32" spans="1:5" ht="30" customHeight="1" thickBot="1">
      <c r="A32" s="284" t="s">
        <v>34</v>
      </c>
      <c r="B32" s="285"/>
      <c r="C32" s="285"/>
      <c r="D32" s="285"/>
      <c r="E32" s="286"/>
    </row>
    <row r="33" spans="1:5" ht="17.25" customHeight="1" thickBot="1">
      <c r="A33" s="292"/>
      <c r="B33" s="288" t="s">
        <v>1</v>
      </c>
      <c r="C33" s="289"/>
      <c r="D33" s="290" t="s">
        <v>2</v>
      </c>
      <c r="E33" s="291"/>
    </row>
    <row r="34" spans="1:5" ht="40.5" thickBot="1">
      <c r="A34" s="293"/>
      <c r="B34" s="5" t="s">
        <v>23</v>
      </c>
      <c r="C34" s="5" t="s">
        <v>61</v>
      </c>
      <c r="D34" s="5" t="s">
        <v>23</v>
      </c>
      <c r="E34" s="5" t="s">
        <v>61</v>
      </c>
    </row>
    <row r="35" spans="1:5">
      <c r="A35" s="61" t="s">
        <v>65</v>
      </c>
      <c r="B35" s="8">
        <v>3088284</v>
      </c>
      <c r="C35" s="8">
        <v>2615600</v>
      </c>
      <c r="D35" s="13">
        <v>739921.41453831038</v>
      </c>
      <c r="E35" s="14">
        <v>626491.01796407183</v>
      </c>
    </row>
    <row r="36" spans="1:5">
      <c r="A36" s="7" t="s">
        <v>66</v>
      </c>
      <c r="B36" s="10">
        <v>180052</v>
      </c>
      <c r="C36" s="10">
        <v>2815</v>
      </c>
      <c r="D36" s="13">
        <v>43138.626671139013</v>
      </c>
      <c r="E36" s="14">
        <v>674.25149700598809</v>
      </c>
    </row>
    <row r="37" spans="1:5">
      <c r="A37" s="7" t="s">
        <v>214</v>
      </c>
      <c r="B37" s="10">
        <v>244312</v>
      </c>
      <c r="C37" s="57">
        <v>-36093</v>
      </c>
      <c r="D37" s="13">
        <v>58534.668647275867</v>
      </c>
      <c r="E37" s="59">
        <v>-8645.0299401197608</v>
      </c>
    </row>
    <row r="38" spans="1:5">
      <c r="A38" s="7" t="s">
        <v>67</v>
      </c>
      <c r="B38" s="10">
        <v>244710</v>
      </c>
      <c r="C38" s="57">
        <v>-52809.770000000004</v>
      </c>
      <c r="D38" s="13">
        <v>58630.02539652116</v>
      </c>
      <c r="E38" s="59">
        <v>-12649.046706586827</v>
      </c>
    </row>
    <row r="39" spans="1:5">
      <c r="A39" s="7" t="s">
        <v>70</v>
      </c>
      <c r="B39" s="10">
        <v>3331</v>
      </c>
      <c r="C39" s="57">
        <v>-9572.23</v>
      </c>
      <c r="D39" s="13">
        <v>798.07369782931619</v>
      </c>
      <c r="E39" s="59">
        <v>-2292.7497005988025</v>
      </c>
    </row>
    <row r="40" spans="1:5">
      <c r="A40" s="7" t="s">
        <v>71</v>
      </c>
      <c r="B40" s="10">
        <v>248041</v>
      </c>
      <c r="C40" s="57">
        <v>-62382</v>
      </c>
      <c r="D40" s="13">
        <v>59428.099094350473</v>
      </c>
      <c r="E40" s="59">
        <v>-14941.79640718563</v>
      </c>
    </row>
    <row r="41" spans="1:5">
      <c r="A41" s="7" t="s">
        <v>74</v>
      </c>
      <c r="B41" s="12">
        <v>0.13963087193877971</v>
      </c>
      <c r="C41" s="82">
        <v>-0.03</v>
      </c>
      <c r="D41" s="18">
        <v>3.3454135784843478E-2</v>
      </c>
      <c r="E41" s="83">
        <v>-7.18562874251497E-3</v>
      </c>
    </row>
    <row r="42" spans="1:5" ht="25">
      <c r="A42" s="7" t="s">
        <v>75</v>
      </c>
      <c r="B42" s="10">
        <v>1752549394</v>
      </c>
      <c r="C42" s="10">
        <v>1752549394</v>
      </c>
      <c r="D42" s="13">
        <v>1752549394</v>
      </c>
      <c r="E42" s="14">
        <v>1752549394</v>
      </c>
    </row>
    <row r="43" spans="1:5">
      <c r="A43" s="7" t="s">
        <v>76</v>
      </c>
      <c r="B43" s="10">
        <v>605457</v>
      </c>
      <c r="C43" s="57">
        <v>-48835</v>
      </c>
      <c r="D43" s="13">
        <v>145061.33499448944</v>
      </c>
      <c r="E43" s="59">
        <v>-11697.005988023953</v>
      </c>
    </row>
    <row r="44" spans="1:5">
      <c r="A44" s="7" t="s">
        <v>77</v>
      </c>
      <c r="B44" s="57">
        <v>-795562</v>
      </c>
      <c r="C44" s="57">
        <v>-474367</v>
      </c>
      <c r="D44" s="58">
        <v>-190607.55814844987</v>
      </c>
      <c r="E44" s="59">
        <v>-113620.83832335329</v>
      </c>
    </row>
    <row r="45" spans="1:5">
      <c r="A45" s="7" t="s">
        <v>78</v>
      </c>
      <c r="B45" s="10">
        <v>439887</v>
      </c>
      <c r="C45" s="10">
        <v>658037</v>
      </c>
      <c r="D45" s="13">
        <v>105392.44812880349</v>
      </c>
      <c r="E45" s="14">
        <v>157613.65269461079</v>
      </c>
    </row>
    <row r="46" spans="1:5" ht="13" thickBot="1">
      <c r="A46" s="62" t="s">
        <v>90</v>
      </c>
      <c r="B46" s="11">
        <v>249782</v>
      </c>
      <c r="C46" s="11">
        <v>134835</v>
      </c>
      <c r="D46" s="13">
        <v>59845.22497484307</v>
      </c>
      <c r="E46" s="14">
        <v>32295.808383233536</v>
      </c>
    </row>
    <row r="47" spans="1:5" ht="18" customHeight="1" thickBot="1">
      <c r="A47" s="4"/>
      <c r="B47" s="6" t="s">
        <v>46</v>
      </c>
      <c r="C47" s="6" t="s">
        <v>43</v>
      </c>
      <c r="D47" s="6" t="s">
        <v>46</v>
      </c>
      <c r="E47" s="6" t="s">
        <v>43</v>
      </c>
    </row>
    <row r="48" spans="1:5">
      <c r="A48" s="61" t="s">
        <v>80</v>
      </c>
      <c r="B48" s="8">
        <v>23921386</v>
      </c>
      <c r="C48" s="8">
        <v>22997644</v>
      </c>
      <c r="D48" s="8">
        <v>5726381.4813041613</v>
      </c>
      <c r="E48" s="9">
        <v>5625370.5571645228</v>
      </c>
    </row>
    <row r="49" spans="1:5">
      <c r="A49" s="7" t="s">
        <v>81</v>
      </c>
      <c r="B49" s="10">
        <v>2332638</v>
      </c>
      <c r="C49" s="10">
        <v>2760424.8095100001</v>
      </c>
      <c r="D49" s="15">
        <v>558394.69526499743</v>
      </c>
      <c r="E49" s="14">
        <v>675217.65312607028</v>
      </c>
    </row>
    <row r="50" spans="1:5">
      <c r="A50" s="7" t="s">
        <v>82</v>
      </c>
      <c r="B50" s="10">
        <v>26254024</v>
      </c>
      <c r="C50" s="10">
        <v>25758068.80951</v>
      </c>
      <c r="D50" s="15">
        <v>6284776.1765691582</v>
      </c>
      <c r="E50" s="14">
        <v>6300589.2102905931</v>
      </c>
    </row>
    <row r="51" spans="1:5">
      <c r="A51" s="64" t="s">
        <v>83</v>
      </c>
      <c r="B51" s="10">
        <v>8762747</v>
      </c>
      <c r="C51" s="10">
        <v>8762747</v>
      </c>
      <c r="D51" s="15">
        <v>2097655.7188681955</v>
      </c>
      <c r="E51" s="14">
        <v>2143424.2453891691</v>
      </c>
    </row>
    <row r="52" spans="1:5">
      <c r="A52" s="7" t="s">
        <v>86</v>
      </c>
      <c r="B52" s="10">
        <v>18290049</v>
      </c>
      <c r="C52" s="10">
        <v>18042008</v>
      </c>
      <c r="D52" s="15">
        <v>4378333.1737444345</v>
      </c>
      <c r="E52" s="14">
        <v>4413191.1354630403</v>
      </c>
    </row>
    <row r="53" spans="1:5">
      <c r="A53" s="7" t="s">
        <v>87</v>
      </c>
      <c r="B53" s="10">
        <v>5715426</v>
      </c>
      <c r="C53" s="10">
        <v>5280856</v>
      </c>
      <c r="D53" s="15">
        <v>1368177.8139512618</v>
      </c>
      <c r="E53" s="14">
        <v>1291731.3242992028</v>
      </c>
    </row>
    <row r="54" spans="1:5">
      <c r="A54" s="7" t="s">
        <v>88</v>
      </c>
      <c r="B54" s="10">
        <v>2248549</v>
      </c>
      <c r="C54" s="10">
        <v>2435205</v>
      </c>
      <c r="D54" s="15">
        <v>538265.18887346203</v>
      </c>
      <c r="E54" s="14">
        <v>595666.79712342843</v>
      </c>
    </row>
    <row r="55" spans="1:5" ht="13" thickBot="1">
      <c r="A55" s="65" t="s">
        <v>89</v>
      </c>
      <c r="B55" s="11">
        <v>7963975</v>
      </c>
      <c r="C55" s="11">
        <v>7716061</v>
      </c>
      <c r="D55" s="16">
        <v>1906443.0028247237</v>
      </c>
      <c r="E55" s="27">
        <v>1887398.1214226312</v>
      </c>
    </row>
    <row r="58" spans="1:5">
      <c r="A58" s="1" t="s">
        <v>125</v>
      </c>
    </row>
    <row r="59" spans="1:5" ht="25.5" customHeight="1">
      <c r="A59" s="278" t="s">
        <v>126</v>
      </c>
      <c r="B59" s="287"/>
      <c r="C59" s="287"/>
      <c r="D59" s="287"/>
      <c r="E59" s="287"/>
    </row>
    <row r="60" spans="1:5" ht="38.25" customHeight="1">
      <c r="A60" s="278" t="s">
        <v>127</v>
      </c>
      <c r="B60" s="278"/>
      <c r="C60" s="278"/>
      <c r="D60" s="278"/>
      <c r="E60" s="278"/>
    </row>
    <row r="65" spans="1:5">
      <c r="A65" s="75"/>
      <c r="B65" s="76"/>
      <c r="C65" s="76"/>
      <c r="D65" s="76"/>
      <c r="E65" s="76"/>
    </row>
    <row r="66" spans="1:5">
      <c r="A66" s="75"/>
      <c r="B66" s="75"/>
      <c r="C66" s="75"/>
      <c r="D66" s="75"/>
      <c r="E66" s="75"/>
    </row>
  </sheetData>
  <customSheetViews>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B17" sqref="B17:E17"/>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6"/>
  <sheetViews>
    <sheetView workbookViewId="0">
      <selection activeCell="A7" sqref="A7"/>
    </sheetView>
  </sheetViews>
  <sheetFormatPr defaultColWidth="9" defaultRowHeight="12.5"/>
  <cols>
    <col min="1" max="1" width="46.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0.5" thickBot="1">
      <c r="A2" s="280"/>
      <c r="B2" s="5" t="s">
        <v>24</v>
      </c>
      <c r="C2" s="5" t="s">
        <v>62</v>
      </c>
      <c r="D2" s="5" t="s">
        <v>24</v>
      </c>
      <c r="E2" s="5" t="s">
        <v>62</v>
      </c>
    </row>
    <row r="3" spans="1:5" s="2" customFormat="1" ht="27" customHeight="1" thickBot="1">
      <c r="A3" s="281" t="s">
        <v>3</v>
      </c>
      <c r="B3" s="282"/>
      <c r="C3" s="282"/>
      <c r="D3" s="282"/>
      <c r="E3" s="283"/>
    </row>
    <row r="4" spans="1:5">
      <c r="A4" s="61" t="s">
        <v>65</v>
      </c>
      <c r="B4" s="8">
        <v>9704908</v>
      </c>
      <c r="C4" s="8">
        <v>12313986</v>
      </c>
      <c r="D4" s="13">
        <v>2303015.6620787848</v>
      </c>
      <c r="E4" s="14">
        <v>2914828.859536998</v>
      </c>
    </row>
    <row r="5" spans="1:5">
      <c r="A5" s="7" t="s">
        <v>66</v>
      </c>
      <c r="B5" s="10">
        <v>1188158</v>
      </c>
      <c r="C5" s="10">
        <v>1253405</v>
      </c>
      <c r="D5" s="13">
        <v>281954.91219743708</v>
      </c>
      <c r="E5" s="14">
        <v>296691.99450835586</v>
      </c>
    </row>
    <row r="6" spans="1:5">
      <c r="A6" s="7" t="s">
        <v>214</v>
      </c>
      <c r="B6" s="10">
        <v>1084538</v>
      </c>
      <c r="C6" s="10">
        <v>1142356</v>
      </c>
      <c r="D6" s="13">
        <v>257365.44850498336</v>
      </c>
      <c r="E6" s="14">
        <v>270405.71888462815</v>
      </c>
    </row>
    <row r="7" spans="1:5">
      <c r="A7" s="7" t="s">
        <v>67</v>
      </c>
      <c r="B7" s="10">
        <v>890573</v>
      </c>
      <c r="C7" s="10">
        <v>890221.28</v>
      </c>
      <c r="D7" s="13">
        <v>211336.73469387754</v>
      </c>
      <c r="E7" s="14">
        <v>210723.21166500973</v>
      </c>
    </row>
    <row r="8" spans="1:5">
      <c r="A8" s="7" t="s">
        <v>68</v>
      </c>
      <c r="B8" s="10">
        <v>847927</v>
      </c>
      <c r="C8" s="10">
        <v>857001.28</v>
      </c>
      <c r="D8" s="13">
        <v>201216.65875652584</v>
      </c>
      <c r="E8" s="14">
        <v>202859.74530133032</v>
      </c>
    </row>
    <row r="9" spans="1:5">
      <c r="A9" s="7" t="s">
        <v>69</v>
      </c>
      <c r="B9" s="10">
        <v>42646</v>
      </c>
      <c r="C9" s="10">
        <v>33220</v>
      </c>
      <c r="D9" s="13">
        <v>10120.075937351683</v>
      </c>
      <c r="E9" s="14">
        <v>7863.4663636794021</v>
      </c>
    </row>
    <row r="10" spans="1:5">
      <c r="A10" s="7" t="s">
        <v>70</v>
      </c>
      <c r="B10" s="57">
        <v>34571</v>
      </c>
      <c r="C10" s="57">
        <v>-29236.16</v>
      </c>
      <c r="D10" s="58">
        <v>8203.8443284290461</v>
      </c>
      <c r="E10" s="59">
        <v>-6920.456374568007</v>
      </c>
    </row>
    <row r="11" spans="1:5">
      <c r="A11" s="7" t="s">
        <v>71</v>
      </c>
      <c r="B11" s="10">
        <v>925144</v>
      </c>
      <c r="C11" s="10">
        <v>860985.12</v>
      </c>
      <c r="D11" s="13">
        <v>219540.57902230657</v>
      </c>
      <c r="E11" s="14">
        <v>203802.75529044171</v>
      </c>
    </row>
    <row r="12" spans="1:5" ht="25">
      <c r="A12" s="7" t="s">
        <v>72</v>
      </c>
      <c r="B12" s="10">
        <v>881019</v>
      </c>
      <c r="C12" s="10">
        <v>827803.12</v>
      </c>
      <c r="D12" s="13">
        <v>209069.53013763644</v>
      </c>
      <c r="E12" s="14">
        <v>195949.28386119398</v>
      </c>
    </row>
    <row r="13" spans="1:5" ht="25">
      <c r="A13" s="7" t="s">
        <v>73</v>
      </c>
      <c r="B13" s="10">
        <v>44125</v>
      </c>
      <c r="C13" s="10">
        <v>33182</v>
      </c>
      <c r="D13" s="13">
        <v>10471.048884670146</v>
      </c>
      <c r="E13" s="14">
        <v>7854.4714292477402</v>
      </c>
    </row>
    <row r="14" spans="1:5">
      <c r="A14" s="7" t="s">
        <v>74</v>
      </c>
      <c r="B14" s="12">
        <v>0.48382487985956302</v>
      </c>
      <c r="C14" s="12">
        <v>0.48900263977381514</v>
      </c>
      <c r="D14" s="18">
        <v>0.11481368767431489</v>
      </c>
      <c r="E14" s="19">
        <v>0.11575122846513639</v>
      </c>
    </row>
    <row r="15" spans="1:5" ht="25">
      <c r="A15" s="7" t="s">
        <v>75</v>
      </c>
      <c r="B15" s="10">
        <v>1752549394</v>
      </c>
      <c r="C15" s="10">
        <v>1752549394</v>
      </c>
      <c r="D15" s="13">
        <v>1752549394</v>
      </c>
      <c r="E15" s="14">
        <v>1752549394</v>
      </c>
    </row>
    <row r="16" spans="1:5">
      <c r="A16" s="7" t="s">
        <v>76</v>
      </c>
      <c r="B16" s="10">
        <v>1850974</v>
      </c>
      <c r="C16" s="10">
        <v>1313495</v>
      </c>
      <c r="D16" s="13">
        <v>439243.94874228758</v>
      </c>
      <c r="E16" s="14">
        <v>310915.82635042374</v>
      </c>
    </row>
    <row r="17" spans="1:5">
      <c r="A17" s="7" t="s">
        <v>77</v>
      </c>
      <c r="B17" s="57">
        <v>-1894285</v>
      </c>
      <c r="C17" s="57">
        <v>-1584668</v>
      </c>
      <c r="D17" s="58">
        <v>-449521.83198860934</v>
      </c>
      <c r="E17" s="59">
        <v>-375104.86199876916</v>
      </c>
    </row>
    <row r="18" spans="1:5">
      <c r="A18" s="7" t="s">
        <v>78</v>
      </c>
      <c r="B18" s="57">
        <v>-535</v>
      </c>
      <c r="C18" s="57">
        <v>465647</v>
      </c>
      <c r="D18" s="58">
        <v>-126.95775984812528</v>
      </c>
      <c r="E18" s="59">
        <v>110222.74298158406</v>
      </c>
    </row>
    <row r="19" spans="1:5" ht="13" thickBot="1">
      <c r="A19" s="62" t="s">
        <v>79</v>
      </c>
      <c r="B19" s="57">
        <v>-43846</v>
      </c>
      <c r="C19" s="57">
        <v>194474</v>
      </c>
      <c r="D19" s="58">
        <v>-10404.841006169909</v>
      </c>
      <c r="E19" s="59">
        <v>46033.70733323865</v>
      </c>
    </row>
    <row r="20" spans="1:5" s="2" customFormat="1" ht="30" customHeight="1" thickBot="1">
      <c r="A20" s="3"/>
      <c r="B20" s="6" t="s">
        <v>45</v>
      </c>
      <c r="C20" s="55" t="s">
        <v>63</v>
      </c>
      <c r="D20" s="6" t="s">
        <v>45</v>
      </c>
      <c r="E20" s="55" t="s">
        <v>63</v>
      </c>
    </row>
    <row r="21" spans="1:5">
      <c r="A21" s="61" t="s">
        <v>80</v>
      </c>
      <c r="B21" s="8">
        <v>25933097</v>
      </c>
      <c r="C21" s="8">
        <v>25471230</v>
      </c>
      <c r="D21" s="13">
        <v>5990274.6465859739</v>
      </c>
      <c r="E21" s="13">
        <v>6230426.5936108809</v>
      </c>
    </row>
    <row r="22" spans="1:5">
      <c r="A22" s="7" t="s">
        <v>81</v>
      </c>
      <c r="B22" s="10">
        <v>4720751</v>
      </c>
      <c r="C22" s="10">
        <v>5766232</v>
      </c>
      <c r="D22" s="13">
        <v>1090444.1929224799</v>
      </c>
      <c r="E22" s="13">
        <v>1410457.4140208405</v>
      </c>
    </row>
    <row r="23" spans="1:5">
      <c r="A23" s="7" t="s">
        <v>91</v>
      </c>
      <c r="B23" s="10">
        <v>35833</v>
      </c>
      <c r="C23" s="10">
        <v>36215</v>
      </c>
      <c r="D23" s="13">
        <v>8277.0488773907418</v>
      </c>
      <c r="E23" s="13">
        <v>8858.4217993248876</v>
      </c>
    </row>
    <row r="24" spans="1:5">
      <c r="A24" s="7" t="s">
        <v>82</v>
      </c>
      <c r="B24" s="10">
        <v>30689681</v>
      </c>
      <c r="C24" s="10">
        <v>31273677</v>
      </c>
      <c r="D24" s="13">
        <v>7088995.8883858444</v>
      </c>
      <c r="E24" s="13">
        <v>7649742.4294310464</v>
      </c>
    </row>
    <row r="25" spans="1:5">
      <c r="A25" s="7" t="s">
        <v>83</v>
      </c>
      <c r="B25" s="10">
        <v>8762747</v>
      </c>
      <c r="C25" s="10">
        <v>8762747</v>
      </c>
      <c r="D25" s="13">
        <v>2024103.0675413471</v>
      </c>
      <c r="E25" s="13">
        <v>2143424.2453891691</v>
      </c>
    </row>
    <row r="26" spans="1:5">
      <c r="A26" s="7" t="s">
        <v>84</v>
      </c>
      <c r="B26" s="10">
        <v>16766721</v>
      </c>
      <c r="C26" s="10">
        <v>16235110</v>
      </c>
      <c r="D26" s="13">
        <v>3872937.4942252608</v>
      </c>
      <c r="E26" s="13">
        <v>3971212.2694584415</v>
      </c>
    </row>
    <row r="27" spans="1:5">
      <c r="A27" s="7" t="s">
        <v>85</v>
      </c>
      <c r="B27" s="10">
        <v>526444</v>
      </c>
      <c r="C27" s="10">
        <v>493123</v>
      </c>
      <c r="D27" s="13">
        <v>121603.06754134713</v>
      </c>
      <c r="E27" s="13">
        <v>120621.05572134437</v>
      </c>
    </row>
    <row r="28" spans="1:5">
      <c r="A28" s="7" t="s">
        <v>86</v>
      </c>
      <c r="B28" s="10">
        <v>17293165</v>
      </c>
      <c r="C28" s="10">
        <v>16728233</v>
      </c>
      <c r="D28" s="13">
        <v>3994539.5617666082</v>
      </c>
      <c r="E28" s="13">
        <v>4091833.325179786</v>
      </c>
    </row>
    <row r="29" spans="1:5">
      <c r="A29" s="7" t="s">
        <v>87</v>
      </c>
      <c r="B29" s="10">
        <v>9472271</v>
      </c>
      <c r="C29" s="10">
        <v>9148067</v>
      </c>
      <c r="D29" s="13">
        <v>2187995.7035941975</v>
      </c>
      <c r="E29" s="13">
        <v>2237675.9943251312</v>
      </c>
    </row>
    <row r="30" spans="1:5">
      <c r="A30" s="7" t="s">
        <v>88</v>
      </c>
      <c r="B30" s="10">
        <v>3924245</v>
      </c>
      <c r="C30" s="10">
        <v>5397377</v>
      </c>
      <c r="D30" s="13">
        <v>906459.62302503921</v>
      </c>
      <c r="E30" s="13">
        <v>1320233.109926129</v>
      </c>
    </row>
    <row r="31" spans="1:5" ht="13" thickBot="1">
      <c r="A31" s="62" t="s">
        <v>89</v>
      </c>
      <c r="B31" s="11">
        <v>13396516</v>
      </c>
      <c r="C31" s="11">
        <v>14545444</v>
      </c>
      <c r="D31" s="13">
        <v>3094456.3266192367</v>
      </c>
      <c r="E31" s="13">
        <v>3557909.1042512599</v>
      </c>
    </row>
    <row r="32" spans="1:5" ht="30" customHeight="1" thickBot="1">
      <c r="A32" s="284" t="s">
        <v>34</v>
      </c>
      <c r="B32" s="285"/>
      <c r="C32" s="285"/>
      <c r="D32" s="285"/>
      <c r="E32" s="286"/>
    </row>
    <row r="33" spans="1:5" ht="17.25" customHeight="1" thickBot="1">
      <c r="A33" s="292"/>
      <c r="B33" s="288" t="s">
        <v>1</v>
      </c>
      <c r="C33" s="289"/>
      <c r="D33" s="290" t="s">
        <v>2</v>
      </c>
      <c r="E33" s="291"/>
    </row>
    <row r="34" spans="1:5" ht="40.5" thickBot="1">
      <c r="A34" s="293"/>
      <c r="B34" s="5" t="s">
        <v>24</v>
      </c>
      <c r="C34" s="5" t="s">
        <v>62</v>
      </c>
      <c r="D34" s="5" t="s">
        <v>24</v>
      </c>
      <c r="E34" s="5" t="s">
        <v>62</v>
      </c>
    </row>
    <row r="35" spans="1:5">
      <c r="A35" s="61" t="s">
        <v>65</v>
      </c>
      <c r="B35" s="8">
        <v>5557995</v>
      </c>
      <c r="C35" s="8">
        <v>4839919</v>
      </c>
      <c r="D35" s="13">
        <v>1318935.6905552917</v>
      </c>
      <c r="E35" s="14">
        <v>1145651.422619893</v>
      </c>
    </row>
    <row r="36" spans="1:5">
      <c r="A36" s="7" t="s">
        <v>66</v>
      </c>
      <c r="B36" s="10">
        <v>195359</v>
      </c>
      <c r="C36" s="10">
        <v>24742</v>
      </c>
      <c r="D36" s="13">
        <v>46359.515899383005</v>
      </c>
      <c r="E36" s="14">
        <v>5856.6491502154058</v>
      </c>
    </row>
    <row r="37" spans="1:5">
      <c r="A37" s="7" t="s">
        <v>214</v>
      </c>
      <c r="B37" s="10">
        <v>1663184</v>
      </c>
      <c r="C37" s="10">
        <v>1506708</v>
      </c>
      <c r="D37" s="13">
        <v>394680.5885144755</v>
      </c>
      <c r="E37" s="14">
        <v>356651.0438858117</v>
      </c>
    </row>
    <row r="38" spans="1:5">
      <c r="A38" s="7" t="s">
        <v>67</v>
      </c>
      <c r="B38" s="10">
        <v>1646837</v>
      </c>
      <c r="C38" s="10">
        <v>1461937</v>
      </c>
      <c r="D38" s="13">
        <v>390801.37636449927</v>
      </c>
      <c r="E38" s="14">
        <v>346053.35416370782</v>
      </c>
    </row>
    <row r="39" spans="1:5">
      <c r="A39" s="7" t="s">
        <v>70</v>
      </c>
      <c r="B39" s="10">
        <v>36852</v>
      </c>
      <c r="C39" s="57">
        <v>-40108</v>
      </c>
      <c r="D39" s="58">
        <v>8745.1352634076884</v>
      </c>
      <c r="E39" s="59">
        <v>-9493.9165838185872</v>
      </c>
    </row>
    <row r="40" spans="1:5">
      <c r="A40" s="7" t="s">
        <v>71</v>
      </c>
      <c r="B40" s="10">
        <v>1683689</v>
      </c>
      <c r="C40" s="10">
        <v>1421829</v>
      </c>
      <c r="D40" s="13">
        <v>399545.51162790693</v>
      </c>
      <c r="E40" s="14">
        <v>336559.43757988926</v>
      </c>
    </row>
    <row r="41" spans="1:5">
      <c r="A41" s="7" t="s">
        <v>74</v>
      </c>
      <c r="B41" s="12">
        <v>0.93968079053183018</v>
      </c>
      <c r="C41" s="12">
        <v>0.83417734473280125</v>
      </c>
      <c r="D41" s="18">
        <v>0.22299022081913386</v>
      </c>
      <c r="E41" s="19">
        <v>0.19745711895393678</v>
      </c>
    </row>
    <row r="42" spans="1:5" ht="25">
      <c r="A42" s="7" t="s">
        <v>75</v>
      </c>
      <c r="B42" s="10">
        <v>1752549394</v>
      </c>
      <c r="C42" s="10">
        <v>1752549394</v>
      </c>
      <c r="D42" s="13">
        <v>1752549394</v>
      </c>
      <c r="E42" s="14">
        <v>1752549394</v>
      </c>
    </row>
    <row r="43" spans="1:5">
      <c r="A43" s="7" t="s">
        <v>76</v>
      </c>
      <c r="B43" s="10">
        <v>584452</v>
      </c>
      <c r="C43" s="57">
        <v>-40276</v>
      </c>
      <c r="D43" s="58">
        <v>138692.92833412433</v>
      </c>
      <c r="E43" s="59">
        <v>-9533.6836623585677</v>
      </c>
    </row>
    <row r="44" spans="1:5">
      <c r="A44" s="7" t="s">
        <v>77</v>
      </c>
      <c r="B44" s="57">
        <v>-328451</v>
      </c>
      <c r="C44" s="57">
        <v>48407</v>
      </c>
      <c r="D44" s="58">
        <v>-77942.809682012332</v>
      </c>
      <c r="E44" s="59">
        <v>11458.362921933438</v>
      </c>
    </row>
    <row r="45" spans="1:5">
      <c r="A45" s="7" t="s">
        <v>78</v>
      </c>
      <c r="B45" s="57">
        <v>-18976</v>
      </c>
      <c r="C45" s="57">
        <v>527640</v>
      </c>
      <c r="D45" s="58">
        <v>-4503.0849549121967</v>
      </c>
      <c r="E45" s="59">
        <v>124897.03167163757</v>
      </c>
    </row>
    <row r="46" spans="1:5" ht="13" thickBot="1">
      <c r="A46" s="62" t="s">
        <v>90</v>
      </c>
      <c r="B46" s="11">
        <v>237025</v>
      </c>
      <c r="C46" s="11">
        <v>535771</v>
      </c>
      <c r="D46" s="13">
        <v>56247.033697199804</v>
      </c>
      <c r="E46" s="14">
        <v>126820.71093121244</v>
      </c>
    </row>
    <row r="47" spans="1:5" ht="18" customHeight="1" thickBot="1">
      <c r="A47" s="4"/>
      <c r="B47" s="6" t="s">
        <v>45</v>
      </c>
      <c r="C47" s="6" t="s">
        <v>43</v>
      </c>
      <c r="D47" s="6" t="s">
        <v>45</v>
      </c>
      <c r="E47" s="6" t="s">
        <v>43</v>
      </c>
    </row>
    <row r="48" spans="1:5">
      <c r="A48" s="61" t="s">
        <v>80</v>
      </c>
      <c r="B48" s="8">
        <v>25028204</v>
      </c>
      <c r="C48" s="8">
        <v>22997644</v>
      </c>
      <c r="D48" s="8">
        <v>5781253.8113277275</v>
      </c>
      <c r="E48" s="9">
        <v>5625370.5571645228</v>
      </c>
    </row>
    <row r="49" spans="1:5">
      <c r="A49" s="7" t="s">
        <v>81</v>
      </c>
      <c r="B49" s="10">
        <v>2058038</v>
      </c>
      <c r="C49" s="10">
        <v>2760424.8095100001</v>
      </c>
      <c r="D49" s="15">
        <v>475385.29058486555</v>
      </c>
      <c r="E49" s="14">
        <v>675217.65312607028</v>
      </c>
    </row>
    <row r="50" spans="1:5">
      <c r="A50" s="7" t="s">
        <v>82</v>
      </c>
      <c r="B50" s="10">
        <v>27086242</v>
      </c>
      <c r="C50" s="10">
        <v>25758068.80951</v>
      </c>
      <c r="D50" s="15">
        <v>6256639.1019125935</v>
      </c>
      <c r="E50" s="14">
        <v>6300589.2102905931</v>
      </c>
    </row>
    <row r="51" spans="1:5">
      <c r="A51" s="64" t="s">
        <v>83</v>
      </c>
      <c r="B51" s="10">
        <v>8762747</v>
      </c>
      <c r="C51" s="10">
        <v>8762747</v>
      </c>
      <c r="D51" s="15">
        <v>2024103.0675413471</v>
      </c>
      <c r="E51" s="14">
        <v>2143424.2453891691</v>
      </c>
    </row>
    <row r="52" spans="1:5">
      <c r="A52" s="7" t="s">
        <v>86</v>
      </c>
      <c r="B52" s="10">
        <v>19375187</v>
      </c>
      <c r="C52" s="10">
        <v>18042008</v>
      </c>
      <c r="D52" s="15">
        <v>4475465.9059410514</v>
      </c>
      <c r="E52" s="14">
        <v>4413191.1354630403</v>
      </c>
    </row>
    <row r="53" spans="1:5">
      <c r="A53" s="7" t="s">
        <v>87</v>
      </c>
      <c r="B53" s="10">
        <v>5624288</v>
      </c>
      <c r="C53" s="10">
        <v>5280856</v>
      </c>
      <c r="D53" s="15">
        <v>1299151.8063383535</v>
      </c>
      <c r="E53" s="14">
        <v>1291731.3242992028</v>
      </c>
    </row>
    <row r="54" spans="1:5">
      <c r="A54" s="7" t="s">
        <v>88</v>
      </c>
      <c r="B54" s="10">
        <v>2086767</v>
      </c>
      <c r="C54" s="10">
        <v>2435205</v>
      </c>
      <c r="D54" s="15">
        <v>482021.38963318855</v>
      </c>
      <c r="E54" s="14">
        <v>595666.79712342843</v>
      </c>
    </row>
    <row r="55" spans="1:5" ht="13" thickBot="1">
      <c r="A55" s="65" t="s">
        <v>89</v>
      </c>
      <c r="B55" s="11">
        <v>7711055</v>
      </c>
      <c r="C55" s="11">
        <v>7716061</v>
      </c>
      <c r="D55" s="16">
        <v>1781173.195971542</v>
      </c>
      <c r="E55" s="27">
        <v>1887398.1214226312</v>
      </c>
    </row>
    <row r="58" spans="1:5">
      <c r="A58" s="1" t="s">
        <v>128</v>
      </c>
    </row>
    <row r="59" spans="1:5" ht="24.75" customHeight="1">
      <c r="A59" s="278" t="s">
        <v>129</v>
      </c>
      <c r="B59" s="287"/>
      <c r="C59" s="287"/>
      <c r="D59" s="287"/>
      <c r="E59" s="287"/>
    </row>
    <row r="60" spans="1:5" ht="39.75" customHeight="1">
      <c r="A60" s="278" t="s">
        <v>130</v>
      </c>
      <c r="B60" s="278"/>
      <c r="C60" s="278"/>
      <c r="D60" s="278"/>
      <c r="E60" s="278"/>
    </row>
    <row r="65" spans="1:5">
      <c r="A65" s="75"/>
      <c r="B65" s="76"/>
      <c r="C65" s="76"/>
      <c r="D65" s="76"/>
      <c r="E65" s="76"/>
    </row>
    <row r="66" spans="1:5">
      <c r="A66" s="75"/>
      <c r="B66" s="75"/>
      <c r="C66" s="75"/>
      <c r="D66" s="75"/>
      <c r="E66" s="75"/>
    </row>
  </sheetData>
  <customSheetViews>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J1" sqref="J1:J1048576"/>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67"/>
  <sheetViews>
    <sheetView workbookViewId="0">
      <selection activeCell="A6" sqref="A6"/>
    </sheetView>
  </sheetViews>
  <sheetFormatPr defaultColWidth="9" defaultRowHeight="12.5"/>
  <cols>
    <col min="1" max="1" width="47.33203125" style="73" customWidth="1"/>
    <col min="2" max="5" width="15.58203125" style="73" bestFit="1" customWidth="1"/>
    <col min="6" max="16384" width="9" style="73"/>
  </cols>
  <sheetData>
    <row r="1" spans="1:18" s="72" customFormat="1" ht="13.5" thickBot="1">
      <c r="A1" s="298" t="s">
        <v>0</v>
      </c>
      <c r="B1" s="308" t="s">
        <v>1</v>
      </c>
      <c r="C1" s="309"/>
      <c r="D1" s="310" t="s">
        <v>2</v>
      </c>
      <c r="E1" s="311"/>
    </row>
    <row r="2" spans="1:18" s="72" customFormat="1" ht="40.5" thickBot="1">
      <c r="A2" s="299"/>
      <c r="B2" s="71" t="s">
        <v>162</v>
      </c>
      <c r="C2" s="71" t="s">
        <v>163</v>
      </c>
      <c r="D2" s="71" t="s">
        <v>162</v>
      </c>
      <c r="E2" s="71" t="s">
        <v>163</v>
      </c>
    </row>
    <row r="3" spans="1:18" s="72" customFormat="1" ht="27" customHeight="1" thickBot="1">
      <c r="A3" s="300" t="s">
        <v>3</v>
      </c>
      <c r="B3" s="301"/>
      <c r="C3" s="301"/>
      <c r="D3" s="301"/>
      <c r="E3" s="302"/>
    </row>
    <row r="4" spans="1:18" ht="13">
      <c r="A4" s="87" t="s">
        <v>65</v>
      </c>
      <c r="B4" s="66">
        <v>14209431</v>
      </c>
      <c r="C4" s="66">
        <v>18214243</v>
      </c>
      <c r="D4" s="88">
        <v>3364692.0508631105</v>
      </c>
      <c r="E4" s="68">
        <v>4342100.4577095453</v>
      </c>
      <c r="G4" s="72"/>
      <c r="H4" s="72"/>
      <c r="I4" s="72"/>
      <c r="J4" s="72"/>
      <c r="K4" s="72"/>
      <c r="L4" s="72"/>
      <c r="M4" s="72"/>
      <c r="N4" s="72"/>
      <c r="O4" s="72"/>
      <c r="P4" s="72"/>
      <c r="Q4" s="72"/>
      <c r="R4" s="72"/>
    </row>
    <row r="5" spans="1:18" ht="13">
      <c r="A5" s="89" t="s">
        <v>66</v>
      </c>
      <c r="B5" s="67">
        <v>1709103</v>
      </c>
      <c r="C5" s="67">
        <v>1832576</v>
      </c>
      <c r="D5" s="88">
        <v>404703.41692121903</v>
      </c>
      <c r="E5" s="68">
        <v>436868.50386192428</v>
      </c>
      <c r="G5" s="72"/>
      <c r="H5" s="72"/>
      <c r="I5" s="72"/>
      <c r="J5" s="72"/>
      <c r="K5" s="72"/>
      <c r="L5" s="72"/>
      <c r="M5" s="72"/>
      <c r="N5" s="72"/>
      <c r="O5" s="72"/>
      <c r="P5" s="72"/>
      <c r="Q5" s="72"/>
      <c r="R5" s="72"/>
    </row>
    <row r="6" spans="1:18" ht="13">
      <c r="A6" s="89" t="s">
        <v>214</v>
      </c>
      <c r="B6" s="67">
        <v>1541114</v>
      </c>
      <c r="C6" s="67">
        <v>1679242</v>
      </c>
      <c r="D6" s="88">
        <v>364924.81826146675</v>
      </c>
      <c r="E6" s="68">
        <v>400315.15209306765</v>
      </c>
      <c r="G6" s="72"/>
      <c r="H6" s="72"/>
      <c r="I6" s="72"/>
      <c r="J6" s="72"/>
      <c r="K6" s="72"/>
      <c r="L6" s="72"/>
      <c r="M6" s="72"/>
      <c r="N6" s="72"/>
      <c r="O6" s="72"/>
      <c r="P6" s="72"/>
      <c r="Q6" s="72"/>
      <c r="R6" s="72"/>
    </row>
    <row r="7" spans="1:18" ht="13">
      <c r="A7" s="89" t="s">
        <v>67</v>
      </c>
      <c r="B7" s="67">
        <v>1260726</v>
      </c>
      <c r="C7" s="67">
        <v>1333068.5499999998</v>
      </c>
      <c r="D7" s="88">
        <v>298530.93698941538</v>
      </c>
      <c r="E7" s="68">
        <v>317790.72899780679</v>
      </c>
      <c r="G7" s="72"/>
      <c r="H7" s="72"/>
      <c r="I7" s="72"/>
      <c r="J7" s="72"/>
      <c r="K7" s="72"/>
      <c r="L7" s="72"/>
      <c r="M7" s="72"/>
      <c r="N7" s="72"/>
      <c r="O7" s="72"/>
      <c r="P7" s="72"/>
      <c r="Q7" s="72"/>
      <c r="R7" s="72"/>
    </row>
    <row r="8" spans="1:18" ht="13">
      <c r="A8" s="89" t="s">
        <v>68</v>
      </c>
      <c r="B8" s="67">
        <v>1212843</v>
      </c>
      <c r="C8" s="67">
        <v>1269197.5500000003</v>
      </c>
      <c r="D8" s="88">
        <v>287192.5836470839</v>
      </c>
      <c r="E8" s="68">
        <v>302565.49651950039</v>
      </c>
      <c r="G8" s="72"/>
      <c r="H8" s="72"/>
      <c r="I8" s="72"/>
      <c r="J8" s="72"/>
      <c r="K8" s="72"/>
      <c r="L8" s="72"/>
      <c r="M8" s="72"/>
      <c r="N8" s="72"/>
      <c r="O8" s="72"/>
      <c r="P8" s="72"/>
      <c r="Q8" s="72"/>
      <c r="R8" s="72"/>
    </row>
    <row r="9" spans="1:18" ht="13">
      <c r="A9" s="89" t="s">
        <v>69</v>
      </c>
      <c r="B9" s="67">
        <v>47883</v>
      </c>
      <c r="C9" s="67">
        <v>63871</v>
      </c>
      <c r="D9" s="88">
        <v>11338.353342331464</v>
      </c>
      <c r="E9" s="68">
        <v>15226.232478306476</v>
      </c>
      <c r="G9" s="72"/>
      <c r="H9" s="72"/>
      <c r="I9" s="72"/>
      <c r="J9" s="72"/>
      <c r="K9" s="72"/>
      <c r="L9" s="72"/>
      <c r="M9" s="72"/>
      <c r="N9" s="72"/>
      <c r="O9" s="72"/>
      <c r="P9" s="72"/>
      <c r="Q9" s="72"/>
      <c r="R9" s="72"/>
    </row>
    <row r="10" spans="1:18" ht="13">
      <c r="A10" s="89" t="s">
        <v>70</v>
      </c>
      <c r="B10" s="57">
        <v>46994</v>
      </c>
      <c r="C10" s="57">
        <v>-72848.539999999994</v>
      </c>
      <c r="D10" s="58">
        <v>11127.84447443821</v>
      </c>
      <c r="E10" s="59">
        <v>-17367.391723085726</v>
      </c>
      <c r="G10" s="72"/>
      <c r="H10" s="72"/>
      <c r="I10" s="72"/>
      <c r="J10" s="72"/>
      <c r="K10" s="72"/>
      <c r="L10" s="72"/>
      <c r="M10" s="72"/>
      <c r="N10" s="72"/>
      <c r="O10" s="72"/>
      <c r="P10" s="72"/>
      <c r="Q10" s="72"/>
      <c r="R10" s="72"/>
    </row>
    <row r="11" spans="1:18" ht="13">
      <c r="A11" s="89" t="s">
        <v>71</v>
      </c>
      <c r="B11" s="67">
        <v>1307720</v>
      </c>
      <c r="C11" s="67">
        <v>1260220.0099999998</v>
      </c>
      <c r="D11" s="88">
        <v>309658.78146385361</v>
      </c>
      <c r="E11" s="68">
        <v>300424.33727472107</v>
      </c>
      <c r="G11" s="72"/>
      <c r="H11" s="72"/>
      <c r="I11" s="72"/>
      <c r="J11" s="72"/>
      <c r="K11" s="72"/>
      <c r="L11" s="72"/>
      <c r="M11" s="72"/>
      <c r="N11" s="72"/>
      <c r="O11" s="72"/>
      <c r="P11" s="72"/>
      <c r="Q11" s="72"/>
      <c r="R11" s="72"/>
    </row>
    <row r="12" spans="1:18" ht="25.5">
      <c r="A12" s="89" t="s">
        <v>72</v>
      </c>
      <c r="B12" s="67">
        <v>1257539</v>
      </c>
      <c r="C12" s="67">
        <v>1195875.0100000002</v>
      </c>
      <c r="D12" s="88">
        <v>297776.2780895551</v>
      </c>
      <c r="E12" s="68">
        <v>285085.10775245551</v>
      </c>
      <c r="G12" s="72"/>
      <c r="H12" s="72"/>
      <c r="I12" s="72"/>
      <c r="J12" s="72"/>
      <c r="K12" s="72"/>
      <c r="L12" s="72"/>
      <c r="M12" s="72"/>
      <c r="N12" s="72"/>
      <c r="O12" s="72"/>
      <c r="P12" s="72"/>
      <c r="Q12" s="72"/>
      <c r="R12" s="72"/>
    </row>
    <row r="13" spans="1:18" ht="25.5">
      <c r="A13" s="89" t="s">
        <v>73</v>
      </c>
      <c r="B13" s="67">
        <v>50181</v>
      </c>
      <c r="C13" s="67">
        <v>64345</v>
      </c>
      <c r="D13" s="88">
        <v>11882.503374298502</v>
      </c>
      <c r="E13" s="68">
        <v>15339.229522265663</v>
      </c>
      <c r="G13" s="72"/>
      <c r="H13" s="72"/>
      <c r="I13" s="72"/>
      <c r="J13" s="72"/>
      <c r="K13" s="72"/>
      <c r="L13" s="72"/>
      <c r="M13" s="72"/>
      <c r="N13" s="72"/>
      <c r="O13" s="72"/>
      <c r="P13" s="72"/>
      <c r="Q13" s="72"/>
      <c r="R13" s="72"/>
    </row>
    <row r="14" spans="1:18" ht="13">
      <c r="A14" s="89" t="s">
        <v>74</v>
      </c>
      <c r="B14" s="69">
        <v>0.69204497411158272</v>
      </c>
      <c r="C14" s="69">
        <v>0.72420072971706506</v>
      </c>
      <c r="D14" s="90">
        <v>0.16387132062029855</v>
      </c>
      <c r="E14" s="91">
        <v>0.17264249301922979</v>
      </c>
      <c r="G14" s="72"/>
      <c r="H14" s="72"/>
      <c r="I14" s="72"/>
      <c r="J14" s="72"/>
      <c r="K14" s="72"/>
      <c r="L14" s="72"/>
      <c r="M14" s="72"/>
      <c r="N14" s="72"/>
      <c r="O14" s="72"/>
      <c r="P14" s="72"/>
      <c r="Q14" s="72"/>
      <c r="R14" s="72"/>
    </row>
    <row r="15" spans="1:18" ht="13">
      <c r="A15" s="89" t="s">
        <v>75</v>
      </c>
      <c r="B15" s="67">
        <v>1752549394</v>
      </c>
      <c r="C15" s="67">
        <v>1752549394</v>
      </c>
      <c r="D15" s="88">
        <v>1752549394</v>
      </c>
      <c r="E15" s="68">
        <v>1752549394</v>
      </c>
      <c r="G15" s="72"/>
      <c r="H15" s="72"/>
      <c r="I15" s="72"/>
      <c r="J15" s="72"/>
      <c r="K15" s="72"/>
      <c r="L15" s="72"/>
      <c r="M15" s="72"/>
      <c r="N15" s="72"/>
      <c r="O15" s="72"/>
      <c r="P15" s="72"/>
      <c r="Q15" s="72"/>
      <c r="R15" s="72"/>
    </row>
    <row r="16" spans="1:18" ht="13">
      <c r="A16" s="89" t="s">
        <v>76</v>
      </c>
      <c r="B16" s="67">
        <v>3393755</v>
      </c>
      <c r="C16" s="67">
        <v>2667538</v>
      </c>
      <c r="D16" s="88">
        <v>803617.01120030321</v>
      </c>
      <c r="E16" s="68">
        <v>635915.41909030231</v>
      </c>
      <c r="G16" s="72"/>
      <c r="H16" s="72"/>
      <c r="I16" s="72"/>
      <c r="J16" s="72"/>
      <c r="K16" s="72"/>
      <c r="L16" s="72"/>
      <c r="M16" s="72"/>
      <c r="N16" s="72"/>
      <c r="O16" s="72"/>
      <c r="P16" s="72"/>
      <c r="Q16" s="72"/>
      <c r="R16" s="72"/>
    </row>
    <row r="17" spans="1:18" ht="13">
      <c r="A17" s="89" t="s">
        <v>77</v>
      </c>
      <c r="B17" s="57">
        <v>-2897620</v>
      </c>
      <c r="C17" s="57">
        <v>-2371310</v>
      </c>
      <c r="D17" s="58">
        <v>-686135.77703582682</v>
      </c>
      <c r="E17" s="59">
        <v>-565297.51120434829</v>
      </c>
      <c r="G17" s="72"/>
      <c r="H17" s="72"/>
      <c r="I17" s="72"/>
      <c r="J17" s="72"/>
      <c r="K17" s="72"/>
      <c r="L17" s="72"/>
      <c r="M17" s="72"/>
      <c r="N17" s="72"/>
      <c r="O17" s="72"/>
      <c r="P17" s="72"/>
      <c r="Q17" s="72"/>
      <c r="R17" s="72"/>
    </row>
    <row r="18" spans="1:18" ht="13">
      <c r="A18" s="89" t="s">
        <v>78</v>
      </c>
      <c r="B18" s="57">
        <v>-69028</v>
      </c>
      <c r="C18" s="57">
        <v>338481</v>
      </c>
      <c r="D18" s="58">
        <v>-16345.338732210936</v>
      </c>
      <c r="E18" s="59">
        <v>80690.616954324403</v>
      </c>
      <c r="G18" s="72"/>
      <c r="H18" s="72"/>
      <c r="I18" s="72"/>
      <c r="J18" s="72"/>
      <c r="K18" s="72"/>
      <c r="L18" s="72"/>
      <c r="M18" s="72"/>
      <c r="N18" s="72"/>
      <c r="O18" s="72"/>
      <c r="P18" s="72"/>
      <c r="Q18" s="72"/>
      <c r="R18" s="72"/>
    </row>
    <row r="19" spans="1:18" ht="13.5" thickBot="1">
      <c r="A19" s="92" t="s">
        <v>79</v>
      </c>
      <c r="B19" s="70">
        <v>427107</v>
      </c>
      <c r="C19" s="70">
        <v>634709</v>
      </c>
      <c r="D19" s="88">
        <v>101135.8954322654</v>
      </c>
      <c r="E19" s="68">
        <v>151307.52484027843</v>
      </c>
      <c r="G19" s="72"/>
      <c r="H19" s="72"/>
      <c r="I19" s="72"/>
      <c r="J19" s="72"/>
      <c r="K19" s="72"/>
      <c r="L19" s="72"/>
      <c r="M19" s="72"/>
      <c r="N19" s="72"/>
      <c r="O19" s="72"/>
      <c r="P19" s="72"/>
      <c r="Q19" s="72"/>
      <c r="R19" s="72"/>
    </row>
    <row r="20" spans="1:18" s="72" customFormat="1" ht="30" customHeight="1" thickBot="1">
      <c r="A20" s="93"/>
      <c r="B20" s="71" t="s">
        <v>44</v>
      </c>
      <c r="C20" s="71" t="s">
        <v>161</v>
      </c>
      <c r="D20" s="71" t="s">
        <v>44</v>
      </c>
      <c r="E20" s="71" t="s">
        <v>161</v>
      </c>
    </row>
    <row r="21" spans="1:18" ht="13">
      <c r="A21" s="87" t="s">
        <v>80</v>
      </c>
      <c r="B21" s="66">
        <v>26595950</v>
      </c>
      <c r="C21" s="66">
        <v>25471230</v>
      </c>
      <c r="D21" s="88">
        <v>6307888.4329862669</v>
      </c>
      <c r="E21" s="88">
        <v>6230426.5936108809</v>
      </c>
      <c r="G21" s="72"/>
      <c r="H21" s="72"/>
      <c r="I21" s="72"/>
      <c r="J21" s="72"/>
      <c r="K21" s="72"/>
      <c r="L21" s="72"/>
      <c r="M21" s="72"/>
      <c r="N21" s="72"/>
      <c r="O21" s="72"/>
      <c r="P21" s="72"/>
      <c r="Q21" s="72"/>
      <c r="R21" s="72"/>
    </row>
    <row r="22" spans="1:18" ht="13">
      <c r="A22" s="89" t="s">
        <v>81</v>
      </c>
      <c r="B22" s="67">
        <v>4793258</v>
      </c>
      <c r="C22" s="67">
        <v>5766232</v>
      </c>
      <c r="D22" s="88">
        <v>1136839.8833100111</v>
      </c>
      <c r="E22" s="88">
        <v>1410457.4140208405</v>
      </c>
      <c r="G22" s="72"/>
      <c r="H22" s="72"/>
      <c r="I22" s="72"/>
      <c r="J22" s="72"/>
      <c r="K22" s="72"/>
      <c r="L22" s="72"/>
      <c r="M22" s="72"/>
      <c r="N22" s="72"/>
      <c r="O22" s="72"/>
      <c r="P22" s="72"/>
      <c r="Q22" s="72"/>
      <c r="R22" s="72"/>
    </row>
    <row r="23" spans="1:18" ht="13">
      <c r="A23" s="89" t="s">
        <v>91</v>
      </c>
      <c r="B23" s="67">
        <v>36069</v>
      </c>
      <c r="C23" s="67">
        <v>36215</v>
      </c>
      <c r="D23" s="88">
        <v>8554.6569266892766</v>
      </c>
      <c r="E23" s="88">
        <v>8858.4217993248876</v>
      </c>
      <c r="G23" s="72"/>
      <c r="H23" s="72"/>
      <c r="I23" s="72"/>
      <c r="J23" s="72"/>
      <c r="K23" s="72"/>
      <c r="L23" s="72"/>
      <c r="M23" s="72"/>
      <c r="N23" s="72"/>
      <c r="O23" s="72"/>
      <c r="P23" s="72"/>
      <c r="Q23" s="72"/>
      <c r="R23" s="72"/>
    </row>
    <row r="24" spans="1:18" ht="13">
      <c r="A24" s="89" t="s">
        <v>82</v>
      </c>
      <c r="B24" s="67">
        <v>31425277</v>
      </c>
      <c r="C24" s="67">
        <v>31273677</v>
      </c>
      <c r="D24" s="88">
        <v>7453282.9732229672</v>
      </c>
      <c r="E24" s="88">
        <v>7649742.4294310464</v>
      </c>
      <c r="G24" s="72"/>
      <c r="H24" s="72"/>
      <c r="I24" s="72"/>
      <c r="J24" s="72"/>
      <c r="K24" s="72"/>
      <c r="L24" s="72"/>
      <c r="M24" s="72"/>
      <c r="N24" s="72"/>
      <c r="O24" s="72"/>
      <c r="P24" s="72"/>
      <c r="Q24" s="72"/>
      <c r="R24" s="72"/>
    </row>
    <row r="25" spans="1:18" ht="13">
      <c r="A25" s="89" t="s">
        <v>83</v>
      </c>
      <c r="B25" s="67">
        <v>8762747</v>
      </c>
      <c r="C25" s="67">
        <v>8762747</v>
      </c>
      <c r="D25" s="88">
        <v>2078302.5401418302</v>
      </c>
      <c r="E25" s="88">
        <v>2143424.2453891691</v>
      </c>
      <c r="G25" s="72"/>
      <c r="H25" s="72"/>
      <c r="I25" s="72"/>
      <c r="J25" s="72"/>
      <c r="K25" s="72"/>
      <c r="L25" s="72"/>
      <c r="M25" s="72"/>
      <c r="N25" s="72"/>
      <c r="O25" s="72"/>
      <c r="P25" s="72"/>
      <c r="Q25" s="72"/>
      <c r="R25" s="72"/>
    </row>
    <row r="26" spans="1:18" ht="13">
      <c r="A26" s="89" t="s">
        <v>84</v>
      </c>
      <c r="B26" s="67">
        <v>17143926</v>
      </c>
      <c r="C26" s="67">
        <v>16235110</v>
      </c>
      <c r="D26" s="88">
        <v>4066106.7760832952</v>
      </c>
      <c r="E26" s="88">
        <v>3971212.2694584415</v>
      </c>
      <c r="G26" s="72"/>
      <c r="H26" s="72"/>
      <c r="I26" s="72"/>
      <c r="J26" s="72"/>
      <c r="K26" s="72"/>
      <c r="L26" s="72"/>
      <c r="M26" s="72"/>
      <c r="N26" s="72"/>
      <c r="O26" s="72"/>
      <c r="P26" s="72"/>
      <c r="Q26" s="72"/>
      <c r="R26" s="72"/>
    </row>
    <row r="27" spans="1:18" ht="13">
      <c r="A27" s="89" t="s">
        <v>85</v>
      </c>
      <c r="B27" s="67">
        <v>531410</v>
      </c>
      <c r="C27" s="67">
        <v>493123</v>
      </c>
      <c r="D27" s="88">
        <v>126037.04669971301</v>
      </c>
      <c r="E27" s="88">
        <v>120621.05572134437</v>
      </c>
      <c r="G27" s="72"/>
      <c r="H27" s="72"/>
      <c r="I27" s="72"/>
      <c r="J27" s="72"/>
      <c r="K27" s="72"/>
      <c r="L27" s="72"/>
      <c r="M27" s="72"/>
      <c r="N27" s="72"/>
      <c r="O27" s="72"/>
      <c r="P27" s="72"/>
      <c r="Q27" s="72"/>
      <c r="R27" s="72"/>
    </row>
    <row r="28" spans="1:18" ht="13">
      <c r="A28" s="89" t="s">
        <v>86</v>
      </c>
      <c r="B28" s="67">
        <v>17675336</v>
      </c>
      <c r="C28" s="67">
        <v>16728233</v>
      </c>
      <c r="D28" s="88">
        <v>4192143.8227830082</v>
      </c>
      <c r="E28" s="88">
        <v>4091833.325179786</v>
      </c>
      <c r="G28" s="72"/>
      <c r="H28" s="72"/>
      <c r="I28" s="72"/>
      <c r="J28" s="72"/>
      <c r="K28" s="72"/>
      <c r="L28" s="72"/>
      <c r="M28" s="72"/>
      <c r="N28" s="72"/>
      <c r="O28" s="72"/>
      <c r="P28" s="72"/>
      <c r="Q28" s="72"/>
      <c r="R28" s="72"/>
    </row>
    <row r="29" spans="1:18" ht="13">
      <c r="A29" s="89" t="s">
        <v>87</v>
      </c>
      <c r="B29" s="67">
        <v>9443042</v>
      </c>
      <c r="C29" s="67">
        <v>9148067</v>
      </c>
      <c r="D29" s="88">
        <v>2239651.353082086</v>
      </c>
      <c r="E29" s="88">
        <v>2237675.9943251312</v>
      </c>
      <c r="G29" s="72"/>
      <c r="H29" s="72"/>
      <c r="I29" s="72"/>
      <c r="J29" s="72"/>
      <c r="K29" s="72"/>
      <c r="L29" s="72"/>
      <c r="M29" s="72"/>
      <c r="N29" s="72"/>
      <c r="O29" s="72"/>
      <c r="P29" s="72"/>
      <c r="Q29" s="72"/>
      <c r="R29" s="72"/>
    </row>
    <row r="30" spans="1:18" ht="13">
      <c r="A30" s="89" t="s">
        <v>88</v>
      </c>
      <c r="B30" s="67">
        <v>4306899</v>
      </c>
      <c r="C30" s="67">
        <v>5397377</v>
      </c>
      <c r="D30" s="88">
        <v>1021487.7973578729</v>
      </c>
      <c r="E30" s="88">
        <v>1320233.109926129</v>
      </c>
      <c r="G30" s="72"/>
      <c r="H30" s="72"/>
      <c r="I30" s="72"/>
      <c r="J30" s="72"/>
      <c r="K30" s="72"/>
      <c r="L30" s="72"/>
      <c r="M30" s="72"/>
      <c r="N30" s="72"/>
      <c r="O30" s="72"/>
      <c r="P30" s="72"/>
      <c r="Q30" s="72"/>
      <c r="R30" s="72"/>
    </row>
    <row r="31" spans="1:18" ht="13.5" thickBot="1">
      <c r="A31" s="92" t="s">
        <v>89</v>
      </c>
      <c r="B31" s="70">
        <v>13749941</v>
      </c>
      <c r="C31" s="70">
        <v>14545444</v>
      </c>
      <c r="D31" s="88">
        <v>3261139.150439959</v>
      </c>
      <c r="E31" s="88">
        <v>3557909.1042512599</v>
      </c>
      <c r="G31" s="72"/>
      <c r="H31" s="72"/>
      <c r="I31" s="72"/>
      <c r="J31" s="72"/>
      <c r="K31" s="72"/>
      <c r="L31" s="72"/>
      <c r="M31" s="72"/>
      <c r="N31" s="72"/>
      <c r="O31" s="72"/>
      <c r="P31" s="72"/>
      <c r="Q31" s="72"/>
      <c r="R31" s="72"/>
    </row>
    <row r="32" spans="1:18" ht="27" customHeight="1" thickBot="1">
      <c r="A32" s="303" t="s">
        <v>34</v>
      </c>
      <c r="B32" s="304"/>
      <c r="C32" s="304"/>
      <c r="D32" s="304"/>
      <c r="E32" s="305"/>
      <c r="G32" s="72"/>
      <c r="H32" s="72"/>
      <c r="I32" s="72"/>
      <c r="J32" s="72"/>
      <c r="K32" s="72"/>
      <c r="L32" s="72"/>
      <c r="M32" s="72"/>
      <c r="N32" s="72"/>
      <c r="O32" s="72"/>
      <c r="P32" s="72"/>
      <c r="Q32" s="72"/>
      <c r="R32" s="72"/>
    </row>
    <row r="33" spans="1:18" ht="13.5" thickBot="1">
      <c r="A33" s="306"/>
      <c r="B33" s="308" t="s">
        <v>1</v>
      </c>
      <c r="C33" s="309"/>
      <c r="D33" s="310" t="s">
        <v>2</v>
      </c>
      <c r="E33" s="311"/>
      <c r="G33" s="72"/>
      <c r="H33" s="72"/>
      <c r="I33" s="72"/>
      <c r="J33" s="72"/>
      <c r="K33" s="72"/>
      <c r="L33" s="72"/>
      <c r="M33" s="72"/>
      <c r="N33" s="72"/>
      <c r="O33" s="72"/>
      <c r="P33" s="72"/>
      <c r="Q33" s="72"/>
      <c r="R33" s="72"/>
    </row>
    <row r="34" spans="1:18" ht="40.5" thickBot="1">
      <c r="A34" s="307"/>
      <c r="B34" s="71" t="s">
        <v>162</v>
      </c>
      <c r="C34" s="71" t="s">
        <v>163</v>
      </c>
      <c r="D34" s="71" t="s">
        <v>162</v>
      </c>
      <c r="E34" s="71" t="s">
        <v>163</v>
      </c>
      <c r="G34" s="72"/>
      <c r="H34" s="72"/>
      <c r="I34" s="72"/>
      <c r="J34" s="72"/>
      <c r="K34" s="72"/>
      <c r="L34" s="72"/>
      <c r="M34" s="72"/>
      <c r="N34" s="72"/>
      <c r="O34" s="72"/>
      <c r="P34" s="72"/>
      <c r="Q34" s="72"/>
      <c r="R34" s="72"/>
    </row>
    <row r="35" spans="1:18" ht="13">
      <c r="A35" s="87" t="s">
        <v>65</v>
      </c>
      <c r="B35" s="66">
        <v>8058391</v>
      </c>
      <c r="C35" s="66">
        <v>7100382</v>
      </c>
      <c r="D35" s="88">
        <v>1908169.591058701</v>
      </c>
      <c r="E35" s="68">
        <v>1692662.820635072</v>
      </c>
      <c r="G35" s="72"/>
      <c r="H35" s="72"/>
      <c r="I35" s="72"/>
      <c r="J35" s="72"/>
      <c r="K35" s="72"/>
      <c r="L35" s="72"/>
      <c r="M35" s="72"/>
      <c r="N35" s="72"/>
      <c r="O35" s="72"/>
      <c r="P35" s="72"/>
      <c r="Q35" s="72"/>
      <c r="R35" s="72"/>
    </row>
    <row r="36" spans="1:18" ht="13">
      <c r="A36" s="89" t="s">
        <v>66</v>
      </c>
      <c r="B36" s="67">
        <v>210996</v>
      </c>
      <c r="C36" s="67">
        <v>29827</v>
      </c>
      <c r="D36" s="88">
        <v>49962.349932514036</v>
      </c>
      <c r="E36" s="68">
        <v>7110.4701058453329</v>
      </c>
      <c r="G36" s="72"/>
      <c r="H36" s="72"/>
      <c r="I36" s="72"/>
      <c r="J36" s="72"/>
      <c r="K36" s="72"/>
      <c r="L36" s="72"/>
      <c r="M36" s="72"/>
      <c r="N36" s="72"/>
      <c r="O36" s="72"/>
      <c r="P36" s="72"/>
      <c r="Q36" s="72"/>
      <c r="R36" s="72"/>
    </row>
    <row r="37" spans="1:18" ht="13">
      <c r="A37" s="89" t="s">
        <v>214</v>
      </c>
      <c r="B37" s="67">
        <v>1657179</v>
      </c>
      <c r="C37" s="67">
        <v>1489314</v>
      </c>
      <c r="D37" s="88">
        <v>392408.18356183852</v>
      </c>
      <c r="E37" s="68">
        <v>355038.14246209594</v>
      </c>
      <c r="G37" s="72"/>
      <c r="H37" s="72"/>
      <c r="I37" s="72"/>
      <c r="J37" s="72"/>
      <c r="K37" s="72"/>
      <c r="L37" s="72"/>
      <c r="M37" s="72"/>
      <c r="N37" s="72"/>
      <c r="O37" s="72"/>
      <c r="P37" s="72"/>
      <c r="Q37" s="72"/>
      <c r="R37" s="72"/>
    </row>
    <row r="38" spans="1:18" ht="13">
      <c r="A38" s="89" t="s">
        <v>67</v>
      </c>
      <c r="B38" s="67">
        <v>1628215</v>
      </c>
      <c r="C38" s="67">
        <v>1444543</v>
      </c>
      <c r="D38" s="88">
        <v>385549.71466458292</v>
      </c>
      <c r="E38" s="68">
        <v>344365.16639649088</v>
      </c>
      <c r="G38" s="72"/>
      <c r="H38" s="72"/>
      <c r="I38" s="72"/>
      <c r="J38" s="72"/>
      <c r="K38" s="72"/>
      <c r="L38" s="72"/>
      <c r="M38" s="72"/>
      <c r="N38" s="72"/>
      <c r="O38" s="72"/>
      <c r="P38" s="72"/>
      <c r="Q38" s="72"/>
      <c r="R38" s="72"/>
    </row>
    <row r="39" spans="1:18" ht="13">
      <c r="A39" s="89" t="s">
        <v>70</v>
      </c>
      <c r="B39" s="57">
        <v>43881</v>
      </c>
      <c r="C39" s="57">
        <v>-89313</v>
      </c>
      <c r="D39" s="58">
        <v>10390.708247495917</v>
      </c>
      <c r="E39" s="59">
        <v>-21291.360732335273</v>
      </c>
      <c r="G39" s="72"/>
      <c r="H39" s="72"/>
      <c r="I39" s="72"/>
      <c r="J39" s="72"/>
      <c r="K39" s="72"/>
      <c r="L39" s="72"/>
      <c r="M39" s="72"/>
      <c r="N39" s="72"/>
      <c r="O39" s="72"/>
      <c r="P39" s="72"/>
      <c r="Q39" s="72"/>
      <c r="R39" s="72"/>
    </row>
    <row r="40" spans="1:18" ht="13">
      <c r="A40" s="89" t="s">
        <v>71</v>
      </c>
      <c r="B40" s="67">
        <v>1672096</v>
      </c>
      <c r="C40" s="67">
        <v>1355230</v>
      </c>
      <c r="D40" s="88">
        <v>395941.42291207885</v>
      </c>
      <c r="E40" s="68">
        <v>323073.80566415563</v>
      </c>
      <c r="G40" s="72"/>
      <c r="H40" s="72"/>
      <c r="I40" s="72"/>
      <c r="J40" s="72"/>
      <c r="K40" s="72"/>
      <c r="L40" s="72"/>
      <c r="M40" s="72"/>
      <c r="N40" s="72"/>
      <c r="O40" s="72"/>
      <c r="P40" s="72"/>
      <c r="Q40" s="72"/>
      <c r="R40" s="72"/>
    </row>
    <row r="41" spans="1:18" ht="13">
      <c r="A41" s="89" t="s">
        <v>74</v>
      </c>
      <c r="B41" s="69">
        <v>0.92905512710473714</v>
      </c>
      <c r="C41" s="69">
        <v>0.8242523748235081</v>
      </c>
      <c r="D41" s="90">
        <v>0.21999363668981015</v>
      </c>
      <c r="E41" s="91">
        <v>0.19649384352615337</v>
      </c>
      <c r="G41" s="72"/>
      <c r="H41" s="72"/>
      <c r="I41" s="72"/>
      <c r="J41" s="72"/>
      <c r="K41" s="72"/>
      <c r="L41" s="72"/>
      <c r="M41" s="72"/>
      <c r="N41" s="72"/>
      <c r="O41" s="72"/>
      <c r="P41" s="72"/>
      <c r="Q41" s="72"/>
      <c r="R41" s="72"/>
    </row>
    <row r="42" spans="1:18" ht="13">
      <c r="A42" s="89" t="s">
        <v>75</v>
      </c>
      <c r="B42" s="67">
        <v>1752549394</v>
      </c>
      <c r="C42" s="67">
        <v>1752549394</v>
      </c>
      <c r="D42" s="88">
        <v>1752549394</v>
      </c>
      <c r="E42" s="68">
        <v>1752549394</v>
      </c>
      <c r="G42" s="72"/>
      <c r="H42" s="72"/>
      <c r="I42" s="72"/>
      <c r="J42" s="72"/>
      <c r="K42" s="72"/>
      <c r="L42" s="72"/>
      <c r="M42" s="72"/>
      <c r="N42" s="72"/>
      <c r="O42" s="72"/>
      <c r="P42" s="72"/>
      <c r="Q42" s="72"/>
      <c r="R42" s="72"/>
    </row>
    <row r="43" spans="1:18" ht="13">
      <c r="A43" s="89" t="s">
        <v>76</v>
      </c>
      <c r="B43" s="57">
        <v>598674</v>
      </c>
      <c r="C43" s="57">
        <v>-52928</v>
      </c>
      <c r="D43" s="58">
        <v>141761.73900689068</v>
      </c>
      <c r="E43" s="59">
        <v>-12616.52646133308</v>
      </c>
      <c r="G43" s="72"/>
      <c r="H43" s="72"/>
      <c r="I43" s="72"/>
      <c r="J43" s="72"/>
      <c r="K43" s="72"/>
      <c r="L43" s="72"/>
      <c r="M43" s="72"/>
      <c r="N43" s="72"/>
      <c r="O43" s="72"/>
      <c r="P43" s="72"/>
      <c r="Q43" s="72"/>
      <c r="R43" s="72"/>
    </row>
    <row r="44" spans="1:18" ht="13">
      <c r="A44" s="89" t="s">
        <v>77</v>
      </c>
      <c r="B44" s="57">
        <v>-531867</v>
      </c>
      <c r="C44" s="57">
        <v>-223711</v>
      </c>
      <c r="D44" s="58">
        <v>-125942.31725509698</v>
      </c>
      <c r="E44" s="59">
        <v>-53330.552112138837</v>
      </c>
      <c r="G44" s="72"/>
      <c r="H44" s="72"/>
      <c r="I44" s="72"/>
      <c r="J44" s="72"/>
      <c r="K44" s="72"/>
      <c r="L44" s="72"/>
      <c r="M44" s="72"/>
      <c r="N44" s="72"/>
      <c r="O44" s="72"/>
      <c r="P44" s="72"/>
      <c r="Q44" s="72"/>
      <c r="R44" s="72"/>
    </row>
    <row r="45" spans="1:18" ht="13">
      <c r="A45" s="89" t="s">
        <v>78</v>
      </c>
      <c r="B45" s="57">
        <v>-71002</v>
      </c>
      <c r="C45" s="57">
        <v>420683</v>
      </c>
      <c r="D45" s="58">
        <v>-16812.767871942415</v>
      </c>
      <c r="E45" s="59">
        <v>100286.78363688376</v>
      </c>
      <c r="G45" s="72"/>
      <c r="H45" s="72"/>
      <c r="I45" s="72"/>
      <c r="J45" s="72"/>
      <c r="K45" s="72"/>
      <c r="L45" s="72"/>
      <c r="M45" s="72"/>
      <c r="N45" s="72"/>
      <c r="O45" s="72"/>
      <c r="P45" s="72"/>
      <c r="Q45" s="72"/>
      <c r="R45" s="72"/>
    </row>
    <row r="46" spans="1:18" ht="13.5" thickBot="1">
      <c r="A46" s="92" t="s">
        <v>90</v>
      </c>
      <c r="B46" s="57">
        <v>-4195</v>
      </c>
      <c r="C46" s="57">
        <v>144044</v>
      </c>
      <c r="D46" s="58">
        <v>-993.34612014870606</v>
      </c>
      <c r="E46" s="59">
        <v>34338.705063411842</v>
      </c>
      <c r="G46" s="72"/>
      <c r="H46" s="72"/>
      <c r="I46" s="72"/>
      <c r="J46" s="72"/>
      <c r="K46" s="72"/>
      <c r="L46" s="72"/>
      <c r="M46" s="72"/>
      <c r="N46" s="72"/>
      <c r="O46" s="72"/>
      <c r="P46" s="72"/>
      <c r="Q46" s="72"/>
      <c r="R46" s="72"/>
    </row>
    <row r="47" spans="1:18" ht="18" customHeight="1" thickBot="1">
      <c r="A47" s="94"/>
      <c r="B47" s="95" t="s">
        <v>44</v>
      </c>
      <c r="C47" s="95" t="s">
        <v>43</v>
      </c>
      <c r="D47" s="95" t="s">
        <v>44</v>
      </c>
      <c r="E47" s="95" t="s">
        <v>43</v>
      </c>
      <c r="G47" s="72"/>
      <c r="H47" s="72"/>
      <c r="I47" s="72"/>
      <c r="J47" s="72"/>
      <c r="K47" s="72"/>
      <c r="L47" s="72"/>
      <c r="M47" s="72"/>
      <c r="N47" s="72"/>
      <c r="O47" s="72"/>
      <c r="P47" s="72"/>
      <c r="Q47" s="72"/>
      <c r="R47" s="72"/>
    </row>
    <row r="48" spans="1:18" ht="13">
      <c r="A48" s="87" t="s">
        <v>80</v>
      </c>
      <c r="B48" s="66">
        <v>25255585</v>
      </c>
      <c r="C48" s="66">
        <v>22997644</v>
      </c>
      <c r="D48" s="66">
        <v>5989987.6669117464</v>
      </c>
      <c r="E48" s="74">
        <v>5625370.5571645228</v>
      </c>
      <c r="G48" s="72"/>
      <c r="H48" s="72"/>
      <c r="I48" s="72"/>
      <c r="J48" s="72"/>
      <c r="K48" s="72"/>
      <c r="L48" s="72"/>
      <c r="M48" s="72"/>
      <c r="N48" s="72"/>
      <c r="O48" s="72"/>
      <c r="P48" s="72"/>
      <c r="Q48" s="72"/>
      <c r="R48" s="72"/>
    </row>
    <row r="49" spans="1:18" ht="13">
      <c r="A49" s="89" t="s">
        <v>81</v>
      </c>
      <c r="B49" s="67">
        <v>2576907</v>
      </c>
      <c r="C49" s="67">
        <v>2760425</v>
      </c>
      <c r="D49" s="96">
        <v>611177.33557858784</v>
      </c>
      <c r="E49" s="68">
        <v>675217.65312607028</v>
      </c>
      <c r="G49" s="72"/>
      <c r="H49" s="72"/>
      <c r="I49" s="72"/>
      <c r="J49" s="72"/>
      <c r="K49" s="72"/>
      <c r="L49" s="72"/>
      <c r="M49" s="72"/>
      <c r="N49" s="72"/>
      <c r="O49" s="72"/>
      <c r="P49" s="72"/>
      <c r="Q49" s="72"/>
      <c r="R49" s="72"/>
    </row>
    <row r="50" spans="1:18" ht="13">
      <c r="A50" s="89" t="s">
        <v>82</v>
      </c>
      <c r="B50" s="67">
        <v>27832492</v>
      </c>
      <c r="C50" s="67">
        <v>25758069</v>
      </c>
      <c r="D50" s="96">
        <v>6601165.0024903342</v>
      </c>
      <c r="E50" s="68">
        <v>6300589.2102905931</v>
      </c>
      <c r="G50" s="72"/>
      <c r="H50" s="72"/>
      <c r="I50" s="72"/>
      <c r="J50" s="72"/>
      <c r="K50" s="72"/>
      <c r="L50" s="72"/>
      <c r="M50" s="72"/>
      <c r="N50" s="72"/>
      <c r="O50" s="72"/>
      <c r="P50" s="72"/>
      <c r="Q50" s="72"/>
      <c r="R50" s="72"/>
    </row>
    <row r="51" spans="1:18" ht="13">
      <c r="A51" s="89" t="s">
        <v>83</v>
      </c>
      <c r="B51" s="67">
        <v>8762747</v>
      </c>
      <c r="C51" s="67">
        <v>8762747</v>
      </c>
      <c r="D51" s="96">
        <v>2078302.5401418302</v>
      </c>
      <c r="E51" s="68">
        <v>2143424.2453891691</v>
      </c>
      <c r="G51" s="72"/>
      <c r="H51" s="72"/>
      <c r="I51" s="72"/>
      <c r="J51" s="72"/>
      <c r="K51" s="72"/>
      <c r="L51" s="72"/>
      <c r="M51" s="72"/>
      <c r="N51" s="72"/>
      <c r="O51" s="72"/>
      <c r="P51" s="72"/>
      <c r="Q51" s="72"/>
      <c r="R51" s="72"/>
    </row>
    <row r="52" spans="1:18" ht="13">
      <c r="A52" s="89" t="s">
        <v>86</v>
      </c>
      <c r="B52" s="67">
        <v>19363594</v>
      </c>
      <c r="C52" s="67">
        <v>18042008</v>
      </c>
      <c r="D52" s="96">
        <v>4592556.0325403782</v>
      </c>
      <c r="E52" s="68">
        <v>4413191.1354630403</v>
      </c>
      <c r="G52" s="72"/>
      <c r="H52" s="72"/>
      <c r="I52" s="72"/>
      <c r="J52" s="72"/>
      <c r="K52" s="72"/>
      <c r="L52" s="72"/>
      <c r="M52" s="72"/>
      <c r="N52" s="72"/>
      <c r="O52" s="72"/>
      <c r="P52" s="72"/>
      <c r="Q52" s="72"/>
      <c r="R52" s="72"/>
    </row>
    <row r="53" spans="1:18" ht="13">
      <c r="A53" s="89" t="s">
        <v>87</v>
      </c>
      <c r="B53" s="67">
        <v>5614380</v>
      </c>
      <c r="C53" s="67">
        <v>5280856</v>
      </c>
      <c r="D53" s="96">
        <v>1331589.308161184</v>
      </c>
      <c r="E53" s="68">
        <v>1291731.3242992028</v>
      </c>
      <c r="G53" s="72"/>
      <c r="H53" s="72"/>
      <c r="I53" s="72"/>
      <c r="J53" s="72"/>
      <c r="K53" s="72"/>
      <c r="L53" s="72"/>
      <c r="M53" s="72"/>
      <c r="N53" s="72"/>
      <c r="O53" s="72"/>
      <c r="P53" s="72"/>
      <c r="Q53" s="72"/>
      <c r="R53" s="72"/>
    </row>
    <row r="54" spans="1:18" ht="13">
      <c r="A54" s="89" t="s">
        <v>88</v>
      </c>
      <c r="B54" s="67">
        <v>2854518</v>
      </c>
      <c r="C54" s="67">
        <v>2435205</v>
      </c>
      <c r="D54" s="96">
        <v>677019.66178877209</v>
      </c>
      <c r="E54" s="68">
        <v>595666.79712342843</v>
      </c>
      <c r="G54" s="72"/>
      <c r="H54" s="72"/>
      <c r="I54" s="72"/>
      <c r="J54" s="72"/>
      <c r="K54" s="72"/>
      <c r="L54" s="72"/>
      <c r="M54" s="72"/>
      <c r="N54" s="72"/>
      <c r="O54" s="72"/>
      <c r="P54" s="72"/>
      <c r="Q54" s="72"/>
      <c r="R54" s="72"/>
    </row>
    <row r="55" spans="1:18" ht="13.5" thickBot="1">
      <c r="A55" s="97" t="s">
        <v>89</v>
      </c>
      <c r="B55" s="70">
        <v>8468898</v>
      </c>
      <c r="C55" s="70">
        <v>7716061</v>
      </c>
      <c r="D55" s="98">
        <v>2008608.9699499561</v>
      </c>
      <c r="E55" s="99">
        <v>1887398.1214226312</v>
      </c>
      <c r="G55" s="72"/>
      <c r="H55" s="72"/>
      <c r="I55" s="72"/>
      <c r="J55" s="72"/>
      <c r="K55" s="72"/>
      <c r="L55" s="72"/>
      <c r="M55" s="72"/>
      <c r="N55" s="72"/>
      <c r="O55" s="72"/>
      <c r="P55" s="72"/>
      <c r="Q55" s="72"/>
      <c r="R55" s="72"/>
    </row>
    <row r="56" spans="1:18" ht="13">
      <c r="G56" s="72"/>
      <c r="H56" s="72"/>
      <c r="I56" s="72"/>
      <c r="J56" s="72"/>
      <c r="K56" s="72"/>
      <c r="L56" s="72"/>
      <c r="M56" s="72"/>
      <c r="N56" s="72"/>
      <c r="O56" s="72"/>
      <c r="P56" s="72"/>
      <c r="Q56" s="72"/>
      <c r="R56" s="72"/>
    </row>
    <row r="57" spans="1:18" ht="13">
      <c r="G57" s="72"/>
      <c r="H57" s="72"/>
      <c r="I57" s="72"/>
      <c r="J57" s="72"/>
      <c r="K57" s="72"/>
      <c r="L57" s="72"/>
      <c r="M57" s="72"/>
      <c r="N57" s="72"/>
      <c r="O57" s="72"/>
      <c r="P57" s="72"/>
      <c r="Q57" s="72"/>
      <c r="R57" s="72"/>
    </row>
    <row r="58" spans="1:18" ht="13">
      <c r="A58" s="73" t="s">
        <v>131</v>
      </c>
      <c r="G58" s="72"/>
      <c r="H58" s="72"/>
      <c r="I58" s="72"/>
      <c r="J58" s="72"/>
      <c r="K58" s="72"/>
      <c r="L58" s="72"/>
      <c r="M58" s="72"/>
      <c r="N58" s="72"/>
      <c r="O58" s="72"/>
      <c r="P58" s="72"/>
      <c r="Q58" s="72"/>
      <c r="R58" s="72"/>
    </row>
    <row r="59" spans="1:18" ht="25.5" customHeight="1">
      <c r="A59" s="296" t="s">
        <v>132</v>
      </c>
      <c r="B59" s="297"/>
      <c r="C59" s="297"/>
      <c r="D59" s="297"/>
      <c r="E59" s="297"/>
      <c r="G59" s="72"/>
      <c r="H59" s="72"/>
      <c r="I59" s="72"/>
      <c r="J59" s="72"/>
      <c r="K59" s="72"/>
      <c r="L59" s="72"/>
      <c r="M59" s="72"/>
      <c r="N59" s="72"/>
      <c r="O59" s="72"/>
      <c r="P59" s="72"/>
      <c r="Q59" s="72"/>
      <c r="R59" s="72"/>
    </row>
    <row r="60" spans="1:18" ht="38.25" customHeight="1">
      <c r="A60" s="296" t="s">
        <v>133</v>
      </c>
      <c r="B60" s="296"/>
      <c r="C60" s="296"/>
      <c r="D60" s="296"/>
      <c r="E60" s="296"/>
      <c r="G60" s="72"/>
      <c r="H60" s="72"/>
      <c r="I60" s="72"/>
      <c r="J60" s="72"/>
      <c r="K60" s="72"/>
      <c r="L60" s="72"/>
      <c r="M60" s="72"/>
      <c r="N60" s="72"/>
      <c r="O60" s="72"/>
      <c r="P60" s="72"/>
      <c r="Q60" s="72"/>
      <c r="R60" s="72"/>
    </row>
    <row r="61" spans="1:18" ht="13">
      <c r="G61" s="72"/>
      <c r="H61" s="72"/>
      <c r="I61" s="72"/>
      <c r="J61" s="72"/>
      <c r="K61" s="72"/>
      <c r="L61" s="72"/>
      <c r="M61" s="72"/>
      <c r="N61" s="72"/>
      <c r="O61" s="72"/>
      <c r="P61" s="72"/>
      <c r="Q61" s="72"/>
      <c r="R61" s="72"/>
    </row>
    <row r="62" spans="1:18" ht="13">
      <c r="G62" s="72"/>
      <c r="H62" s="72"/>
      <c r="I62" s="72"/>
      <c r="J62" s="72"/>
      <c r="K62" s="72"/>
      <c r="L62" s="72"/>
      <c r="M62" s="72"/>
      <c r="N62" s="72"/>
      <c r="O62" s="72"/>
      <c r="P62" s="72"/>
      <c r="Q62" s="72"/>
      <c r="R62" s="72"/>
    </row>
    <row r="63" spans="1:18" ht="13">
      <c r="G63" s="72"/>
      <c r="H63" s="72"/>
      <c r="I63" s="72"/>
      <c r="J63" s="72"/>
      <c r="K63" s="72"/>
      <c r="L63" s="72"/>
      <c r="M63" s="72"/>
      <c r="N63" s="72"/>
      <c r="O63" s="72"/>
      <c r="P63" s="72"/>
      <c r="Q63" s="72"/>
      <c r="R63" s="72"/>
    </row>
    <row r="64" spans="1:18" ht="13">
      <c r="G64" s="72"/>
      <c r="H64" s="72"/>
      <c r="I64" s="72"/>
      <c r="J64" s="72"/>
      <c r="K64" s="72"/>
      <c r="L64" s="72"/>
      <c r="M64" s="72"/>
      <c r="N64" s="72"/>
      <c r="O64" s="72"/>
      <c r="P64" s="72"/>
      <c r="Q64" s="72"/>
      <c r="R64" s="72"/>
    </row>
    <row r="65" spans="7:18" ht="13">
      <c r="G65" s="72"/>
      <c r="H65" s="72"/>
      <c r="I65" s="72"/>
      <c r="J65" s="72"/>
      <c r="K65" s="72"/>
      <c r="L65" s="72"/>
      <c r="M65" s="72"/>
      <c r="N65" s="72"/>
      <c r="O65" s="72"/>
      <c r="P65" s="72"/>
      <c r="Q65" s="72"/>
      <c r="R65" s="72"/>
    </row>
    <row r="66" spans="7:18" ht="13">
      <c r="G66" s="72"/>
      <c r="H66" s="72"/>
      <c r="I66" s="72"/>
      <c r="J66" s="72"/>
      <c r="K66" s="72"/>
      <c r="L66" s="72"/>
      <c r="M66" s="72"/>
      <c r="N66" s="72"/>
      <c r="O66" s="72"/>
      <c r="P66" s="72"/>
      <c r="Q66" s="72"/>
      <c r="R66" s="72"/>
    </row>
    <row r="67" spans="7:18" ht="13">
      <c r="G67" s="72"/>
      <c r="H67" s="72"/>
      <c r="I67" s="72"/>
      <c r="J67" s="72"/>
      <c r="K67" s="72"/>
      <c r="L67" s="72"/>
      <c r="M67" s="72"/>
      <c r="N67" s="72"/>
      <c r="O67" s="72"/>
      <c r="P67" s="72"/>
      <c r="Q67" s="72"/>
      <c r="R67" s="72"/>
    </row>
  </sheetData>
  <customSheetViews>
    <customSheetView guid="{0BEBA397-9DCB-486C-80C9-7AF2B6BDE866}" fitToPage="1">
      <selection activeCell="E58" sqref="E58"/>
      <pageMargins left="0.70866141732283472" right="0.70866141732283472" top="0.74803149606299213" bottom="0.74803149606299213" header="0.31496062992125984" footer="0.31496062992125984"/>
      <pageSetup paperSize="9" scale="74" orientation="portrait" r:id="rId1"/>
    </customSheetView>
    <customSheetView guid="{E7377946-C371-4E79-B472-A70E0D2EC8FD}" fitToPage="1" printArea="1">
      <selection activeCell="F9" sqref="F9"/>
      <pageMargins left="0.70866141732283472" right="0.70866141732283472" top="0.74803149606299213" bottom="0.74803149606299213" header="0.31496062992125984" footer="0.31496062992125984"/>
      <pageSetup paperSize="9" scale="74" orientation="portrait" r:id="rId2"/>
    </customSheetView>
    <customSheetView guid="{D7A25FDD-A3C9-44FD-A742-E66110121BF7}" fitToPage="1">
      <selection activeCell="E58" sqref="E58"/>
      <pageMargins left="0.70866141732283472" right="0.70866141732283472" top="0.74803149606299213" bottom="0.74803149606299213" header="0.31496062992125984" footer="0.31496062992125984"/>
      <pageSetup paperSize="9" scale="73"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60"/>
  <sheetViews>
    <sheetView workbookViewId="0">
      <selection activeCell="A6" sqref="A6"/>
    </sheetView>
  </sheetViews>
  <sheetFormatPr defaultColWidth="9" defaultRowHeight="12.5"/>
  <cols>
    <col min="1" max="1" width="46.58203125" style="1" customWidth="1"/>
    <col min="2" max="5" width="15.58203125" style="1" customWidth="1"/>
    <col min="6" max="16384" width="9" style="1"/>
  </cols>
  <sheetData>
    <row r="1" spans="1:17" s="2" customFormat="1" ht="13.5" thickBot="1">
      <c r="A1" s="279" t="s">
        <v>0</v>
      </c>
      <c r="B1" s="288" t="s">
        <v>1</v>
      </c>
      <c r="C1" s="289"/>
      <c r="D1" s="290" t="s">
        <v>2</v>
      </c>
      <c r="E1" s="291"/>
    </row>
    <row r="2" spans="1:17" s="2" customFormat="1" ht="40.5" thickBot="1">
      <c r="A2" s="280"/>
      <c r="B2" s="5" t="s">
        <v>26</v>
      </c>
      <c r="C2" s="5" t="s">
        <v>64</v>
      </c>
      <c r="D2" s="5" t="s">
        <v>26</v>
      </c>
      <c r="E2" s="5" t="s">
        <v>64</v>
      </c>
    </row>
    <row r="3" spans="1:17" s="2" customFormat="1" ht="27" customHeight="1" thickBot="1">
      <c r="A3" s="281" t="s">
        <v>3</v>
      </c>
      <c r="B3" s="282"/>
      <c r="C3" s="282"/>
      <c r="D3" s="282"/>
      <c r="E3" s="283"/>
    </row>
    <row r="4" spans="1:17" ht="13">
      <c r="A4" s="61" t="s">
        <v>65</v>
      </c>
      <c r="B4" s="8">
        <v>19131122</v>
      </c>
      <c r="C4" s="8">
        <v>24752985</v>
      </c>
      <c r="D4" s="13">
        <v>4543130.3728330564</v>
      </c>
      <c r="E4" s="14">
        <v>5930847.4698102353</v>
      </c>
      <c r="G4" s="2"/>
      <c r="H4" s="2"/>
      <c r="I4" s="2"/>
      <c r="J4" s="2"/>
      <c r="K4" s="2"/>
      <c r="L4" s="2"/>
      <c r="M4" s="2"/>
      <c r="N4" s="2"/>
      <c r="O4" s="2"/>
      <c r="P4" s="2"/>
      <c r="Q4" s="2"/>
    </row>
    <row r="5" spans="1:17" ht="13">
      <c r="A5" s="7" t="s">
        <v>66</v>
      </c>
      <c r="B5" s="10">
        <v>1934066</v>
      </c>
      <c r="C5" s="10">
        <v>2165129</v>
      </c>
      <c r="D5" s="13">
        <v>459289.00498693896</v>
      </c>
      <c r="E5" s="14">
        <v>518767.73049645382</v>
      </c>
      <c r="G5" s="2"/>
      <c r="H5" s="2"/>
      <c r="I5" s="2"/>
      <c r="J5" s="2"/>
      <c r="K5" s="2"/>
      <c r="L5" s="2"/>
      <c r="M5" s="2"/>
      <c r="N5" s="2"/>
      <c r="O5" s="2"/>
      <c r="P5" s="2"/>
      <c r="Q5" s="2"/>
    </row>
    <row r="6" spans="1:17" ht="13">
      <c r="A6" s="7" t="s">
        <v>214</v>
      </c>
      <c r="B6" s="10">
        <v>1683621</v>
      </c>
      <c r="C6" s="10">
        <v>1947577</v>
      </c>
      <c r="D6" s="13">
        <v>399815.00831156492</v>
      </c>
      <c r="E6" s="14">
        <v>466641.98773241322</v>
      </c>
      <c r="G6" s="2"/>
      <c r="H6" s="2"/>
      <c r="I6" s="2"/>
      <c r="J6" s="2"/>
      <c r="K6" s="2"/>
      <c r="L6" s="2"/>
      <c r="M6" s="2"/>
      <c r="N6" s="2"/>
      <c r="O6" s="2"/>
      <c r="P6" s="2"/>
      <c r="Q6" s="2"/>
    </row>
    <row r="7" spans="1:17" ht="13">
      <c r="A7" s="7" t="s">
        <v>67</v>
      </c>
      <c r="B7" s="10">
        <v>1346485</v>
      </c>
      <c r="C7" s="10">
        <v>1550799</v>
      </c>
      <c r="D7" s="13">
        <v>319755.21515079553</v>
      </c>
      <c r="E7" s="14">
        <v>371574.46175963193</v>
      </c>
      <c r="G7" s="2"/>
      <c r="H7" s="2"/>
      <c r="I7" s="2"/>
      <c r="J7" s="2"/>
      <c r="K7" s="2"/>
      <c r="L7" s="2"/>
      <c r="M7" s="2"/>
      <c r="N7" s="2"/>
      <c r="O7" s="2"/>
      <c r="P7" s="2"/>
      <c r="Q7" s="2"/>
    </row>
    <row r="8" spans="1:17" ht="13">
      <c r="A8" s="7" t="s">
        <v>68</v>
      </c>
      <c r="B8" s="10">
        <v>1308318</v>
      </c>
      <c r="C8" s="10">
        <v>1476392</v>
      </c>
      <c r="D8" s="13">
        <v>310690.57231061504</v>
      </c>
      <c r="E8" s="14">
        <v>353746.44757523475</v>
      </c>
      <c r="G8" s="2"/>
      <c r="H8" s="2"/>
      <c r="I8" s="2"/>
      <c r="J8" s="2"/>
      <c r="K8" s="2"/>
      <c r="L8" s="2"/>
      <c r="M8" s="2"/>
      <c r="N8" s="2"/>
      <c r="O8" s="2"/>
      <c r="P8" s="2"/>
      <c r="Q8" s="2"/>
    </row>
    <row r="9" spans="1:17" ht="13">
      <c r="A9" s="7" t="s">
        <v>69</v>
      </c>
      <c r="B9" s="10">
        <v>38167</v>
      </c>
      <c r="C9" s="10">
        <v>74407</v>
      </c>
      <c r="D9" s="13">
        <v>9063.6428401804787</v>
      </c>
      <c r="E9" s="14">
        <v>17828.014184397161</v>
      </c>
      <c r="G9" s="2"/>
      <c r="H9" s="2"/>
      <c r="I9" s="2"/>
      <c r="J9" s="2"/>
      <c r="K9" s="2"/>
      <c r="L9" s="2"/>
      <c r="M9" s="2"/>
      <c r="N9" s="2"/>
      <c r="O9" s="2"/>
      <c r="P9" s="2"/>
      <c r="Q9" s="2"/>
    </row>
    <row r="10" spans="1:17" ht="13">
      <c r="A10" s="7" t="s">
        <v>70</v>
      </c>
      <c r="B10" s="56">
        <v>43488</v>
      </c>
      <c r="C10" s="56">
        <v>-333594</v>
      </c>
      <c r="D10" s="100">
        <v>10327.238185704107</v>
      </c>
      <c r="E10" s="101">
        <v>-79929.557216791247</v>
      </c>
      <c r="G10" s="2"/>
      <c r="H10" s="2"/>
      <c r="I10" s="2"/>
      <c r="J10" s="2"/>
      <c r="K10" s="2"/>
      <c r="L10" s="2"/>
      <c r="M10" s="2"/>
      <c r="N10" s="2"/>
      <c r="O10" s="2"/>
      <c r="P10" s="2"/>
      <c r="Q10" s="2"/>
    </row>
    <row r="11" spans="1:17" ht="13">
      <c r="A11" s="7" t="s">
        <v>71</v>
      </c>
      <c r="B11" s="10">
        <v>1389973</v>
      </c>
      <c r="C11" s="10">
        <v>1217205</v>
      </c>
      <c r="D11" s="13">
        <v>330082.45333649963</v>
      </c>
      <c r="E11" s="14">
        <v>291643.90454284067</v>
      </c>
      <c r="G11" s="2"/>
      <c r="H11" s="2"/>
      <c r="I11" s="2"/>
      <c r="J11" s="2"/>
      <c r="K11" s="2"/>
      <c r="L11" s="2"/>
      <c r="M11" s="2"/>
      <c r="N11" s="2"/>
      <c r="O11" s="2"/>
      <c r="P11" s="2"/>
      <c r="Q11" s="2"/>
    </row>
    <row r="12" spans="1:17" ht="25.5">
      <c r="A12" s="7" t="s">
        <v>72</v>
      </c>
      <c r="B12" s="10">
        <v>1349123</v>
      </c>
      <c r="C12" s="10">
        <v>1157617</v>
      </c>
      <c r="D12" s="13">
        <v>320380.66967466159</v>
      </c>
      <c r="E12" s="14">
        <v>277366.54207398888</v>
      </c>
      <c r="G12" s="2"/>
      <c r="H12" s="2"/>
      <c r="I12" s="2"/>
      <c r="J12" s="2"/>
      <c r="K12" s="2"/>
      <c r="L12" s="2"/>
      <c r="M12" s="2"/>
      <c r="N12" s="2"/>
      <c r="O12" s="2"/>
      <c r="P12" s="2"/>
      <c r="Q12" s="2"/>
    </row>
    <row r="13" spans="1:17" ht="25.5">
      <c r="A13" s="7" t="s">
        <v>73</v>
      </c>
      <c r="B13" s="10">
        <v>40850</v>
      </c>
      <c r="C13" s="10">
        <v>59588</v>
      </c>
      <c r="D13" s="13">
        <v>9700.7836618380425</v>
      </c>
      <c r="E13" s="14">
        <v>14277.362468851828</v>
      </c>
      <c r="G13" s="2"/>
      <c r="H13" s="2"/>
      <c r="I13" s="2"/>
      <c r="J13" s="2"/>
      <c r="K13" s="2"/>
      <c r="L13" s="2"/>
      <c r="M13" s="2"/>
      <c r="N13" s="2"/>
      <c r="O13" s="2"/>
      <c r="P13" s="2"/>
      <c r="Q13" s="2"/>
    </row>
    <row r="14" spans="1:17" ht="13">
      <c r="A14" s="7" t="s">
        <v>74</v>
      </c>
      <c r="B14" s="12">
        <v>0.74652275392587308</v>
      </c>
      <c r="C14" s="12">
        <v>0.83695330072962271</v>
      </c>
      <c r="D14" s="18">
        <v>0.17727921014625339</v>
      </c>
      <c r="E14" s="19">
        <v>0.20053510176577119</v>
      </c>
      <c r="G14" s="2"/>
      <c r="H14" s="2"/>
      <c r="I14" s="2"/>
      <c r="J14" s="2"/>
      <c r="K14" s="2"/>
      <c r="L14" s="2"/>
      <c r="M14" s="2"/>
      <c r="N14" s="2"/>
      <c r="O14" s="2"/>
      <c r="P14" s="2"/>
      <c r="Q14" s="2"/>
    </row>
    <row r="15" spans="1:17" ht="25.5">
      <c r="A15" s="7" t="s">
        <v>75</v>
      </c>
      <c r="B15" s="10">
        <v>1752549394</v>
      </c>
      <c r="C15" s="10">
        <v>1752549394</v>
      </c>
      <c r="D15" s="13">
        <v>1752549394</v>
      </c>
      <c r="E15" s="14">
        <v>1752549394</v>
      </c>
      <c r="G15" s="2"/>
      <c r="H15" s="2"/>
      <c r="I15" s="2"/>
      <c r="J15" s="2"/>
      <c r="K15" s="2"/>
      <c r="L15" s="2"/>
      <c r="M15" s="2"/>
      <c r="N15" s="2"/>
      <c r="O15" s="2"/>
      <c r="P15" s="2"/>
      <c r="Q15" s="2"/>
    </row>
    <row r="16" spans="1:17" ht="13">
      <c r="A16" s="7" t="s">
        <v>76</v>
      </c>
      <c r="B16" s="57">
        <v>4079082</v>
      </c>
      <c r="C16" s="57">
        <v>3479051</v>
      </c>
      <c r="D16" s="58">
        <v>968672.99928758002</v>
      </c>
      <c r="E16" s="59">
        <v>833585.15430323931</v>
      </c>
      <c r="G16" s="2"/>
      <c r="H16" s="2"/>
      <c r="I16" s="2"/>
      <c r="J16" s="2"/>
      <c r="K16" s="2"/>
      <c r="L16" s="2"/>
      <c r="M16" s="2"/>
      <c r="N16" s="2"/>
      <c r="O16" s="2"/>
      <c r="P16" s="2"/>
      <c r="Q16" s="2"/>
    </row>
    <row r="17" spans="1:17" ht="13">
      <c r="A17" s="7" t="s">
        <v>77</v>
      </c>
      <c r="B17" s="57">
        <v>-4180488</v>
      </c>
      <c r="C17" s="57">
        <v>-3282929</v>
      </c>
      <c r="D17" s="58">
        <v>-992754.21515079541</v>
      </c>
      <c r="E17" s="59">
        <v>-786594.06747172691</v>
      </c>
      <c r="G17" s="2"/>
      <c r="H17" s="2"/>
      <c r="I17" s="2"/>
      <c r="J17" s="2"/>
      <c r="K17" s="2"/>
      <c r="L17" s="2"/>
      <c r="M17" s="2"/>
      <c r="N17" s="2"/>
      <c r="O17" s="2"/>
      <c r="P17" s="2"/>
      <c r="Q17" s="2"/>
    </row>
    <row r="18" spans="1:17" ht="13">
      <c r="A18" s="7" t="s">
        <v>78</v>
      </c>
      <c r="B18" s="57">
        <v>-249100</v>
      </c>
      <c r="C18" s="57">
        <v>189716</v>
      </c>
      <c r="D18" s="58">
        <v>-59154.595108050344</v>
      </c>
      <c r="E18" s="59">
        <v>45456.200881732795</v>
      </c>
      <c r="G18" s="2"/>
      <c r="H18" s="2"/>
      <c r="I18" s="2"/>
      <c r="J18" s="2"/>
      <c r="K18" s="2"/>
      <c r="L18" s="2"/>
      <c r="M18" s="2"/>
      <c r="N18" s="2"/>
      <c r="O18" s="2"/>
      <c r="P18" s="2"/>
      <c r="Q18" s="2"/>
    </row>
    <row r="19" spans="1:17" ht="13.5" thickBot="1">
      <c r="A19" s="62" t="s">
        <v>79</v>
      </c>
      <c r="B19" s="60">
        <v>-350506</v>
      </c>
      <c r="C19" s="60">
        <v>385838</v>
      </c>
      <c r="D19" s="58">
        <v>-83235.810971265731</v>
      </c>
      <c r="E19" s="59">
        <v>92447.287713245154</v>
      </c>
      <c r="G19" s="2"/>
      <c r="H19" s="2"/>
      <c r="I19" s="2"/>
      <c r="J19" s="2"/>
      <c r="K19" s="2"/>
      <c r="L19" s="2"/>
      <c r="M19" s="2"/>
      <c r="N19" s="2"/>
      <c r="O19" s="2"/>
      <c r="P19" s="2"/>
      <c r="Q19" s="2"/>
    </row>
    <row r="20" spans="1:17" s="2" customFormat="1" ht="30" customHeight="1" thickBot="1">
      <c r="A20" s="3"/>
      <c r="B20" s="6" t="s">
        <v>39</v>
      </c>
      <c r="C20" s="5" t="s">
        <v>63</v>
      </c>
      <c r="D20" s="6" t="s">
        <v>39</v>
      </c>
      <c r="E20" s="5" t="s">
        <v>63</v>
      </c>
    </row>
    <row r="21" spans="1:17" ht="13">
      <c r="A21" s="61" t="s">
        <v>80</v>
      </c>
      <c r="B21" s="8">
        <v>27567008</v>
      </c>
      <c r="C21" s="8">
        <v>25471230</v>
      </c>
      <c r="D21" s="13">
        <v>6647137.3456790131</v>
      </c>
      <c r="E21" s="14">
        <v>6230426.5936108809</v>
      </c>
      <c r="G21" s="2"/>
      <c r="H21" s="2"/>
      <c r="I21" s="2"/>
      <c r="J21" s="2"/>
      <c r="K21" s="2"/>
      <c r="L21" s="2"/>
      <c r="M21" s="2"/>
      <c r="N21" s="2"/>
      <c r="O21" s="2"/>
      <c r="P21" s="2"/>
      <c r="Q21" s="2"/>
    </row>
    <row r="22" spans="1:17" ht="13">
      <c r="A22" s="7" t="s">
        <v>81</v>
      </c>
      <c r="B22" s="10">
        <v>4755521</v>
      </c>
      <c r="C22" s="10">
        <v>5766232</v>
      </c>
      <c r="D22" s="13">
        <v>1146683.3398919753</v>
      </c>
      <c r="E22" s="14">
        <v>1410457.4140208405</v>
      </c>
      <c r="G22" s="2"/>
      <c r="H22" s="2"/>
      <c r="I22" s="2"/>
      <c r="J22" s="2"/>
      <c r="K22" s="2"/>
      <c r="L22" s="2"/>
      <c r="M22" s="2"/>
      <c r="N22" s="2"/>
      <c r="O22" s="2"/>
      <c r="P22" s="2"/>
      <c r="Q22" s="2"/>
    </row>
    <row r="23" spans="1:17" ht="13">
      <c r="A23" s="7" t="s">
        <v>91</v>
      </c>
      <c r="B23" s="10">
        <v>33041</v>
      </c>
      <c r="C23" s="10">
        <v>36215</v>
      </c>
      <c r="D23" s="13">
        <v>7967.0621141975316</v>
      </c>
      <c r="E23" s="14">
        <v>8858.4217993248876</v>
      </c>
      <c r="G23" s="2"/>
      <c r="H23" s="2"/>
      <c r="I23" s="2"/>
      <c r="J23" s="2"/>
      <c r="K23" s="2"/>
      <c r="L23" s="2"/>
      <c r="M23" s="2"/>
      <c r="N23" s="2"/>
      <c r="O23" s="2"/>
      <c r="P23" s="2"/>
      <c r="Q23" s="2"/>
    </row>
    <row r="24" spans="1:17" ht="13">
      <c r="A24" s="7" t="s">
        <v>82</v>
      </c>
      <c r="B24" s="10">
        <v>32355570</v>
      </c>
      <c r="C24" s="10">
        <v>31273677</v>
      </c>
      <c r="D24" s="13">
        <v>7801786.7476851856</v>
      </c>
      <c r="E24" s="14">
        <v>7649742.4294310464</v>
      </c>
      <c r="G24" s="2"/>
      <c r="H24" s="2"/>
      <c r="I24" s="2"/>
      <c r="J24" s="2"/>
      <c r="K24" s="2"/>
      <c r="L24" s="2"/>
      <c r="M24" s="2"/>
      <c r="N24" s="2"/>
      <c r="O24" s="2"/>
      <c r="P24" s="2"/>
      <c r="Q24" s="2"/>
    </row>
    <row r="25" spans="1:17" ht="13">
      <c r="A25" s="7" t="s">
        <v>83</v>
      </c>
      <c r="B25" s="10">
        <v>8762747</v>
      </c>
      <c r="C25" s="10">
        <v>8762747</v>
      </c>
      <c r="D25" s="13">
        <v>2112930.893132716</v>
      </c>
      <c r="E25" s="14">
        <v>2143424.2453891691</v>
      </c>
      <c r="G25" s="2"/>
      <c r="H25" s="2"/>
      <c r="I25" s="2"/>
      <c r="J25" s="2"/>
      <c r="K25" s="2"/>
      <c r="L25" s="2"/>
      <c r="M25" s="2"/>
      <c r="N25" s="2"/>
      <c r="O25" s="2"/>
      <c r="P25" s="2"/>
      <c r="Q25" s="2"/>
    </row>
    <row r="26" spans="1:17" ht="13">
      <c r="A26" s="7" t="s">
        <v>84</v>
      </c>
      <c r="B26" s="10">
        <v>17327165</v>
      </c>
      <c r="C26" s="10">
        <v>16306681</v>
      </c>
      <c r="D26" s="13">
        <v>4178039.4000771609</v>
      </c>
      <c r="E26" s="14">
        <v>3988718.996135219</v>
      </c>
      <c r="G26" s="2"/>
      <c r="H26" s="2"/>
      <c r="I26" s="2"/>
      <c r="J26" s="2"/>
      <c r="K26" s="2"/>
      <c r="L26" s="2"/>
      <c r="M26" s="2"/>
      <c r="N26" s="2"/>
      <c r="O26" s="2"/>
      <c r="P26" s="2"/>
      <c r="Q26" s="2"/>
    </row>
    <row r="27" spans="1:17" ht="13">
      <c r="A27" s="7" t="s">
        <v>85</v>
      </c>
      <c r="B27" s="10">
        <v>466334</v>
      </c>
      <c r="C27" s="10">
        <v>493339</v>
      </c>
      <c r="D27" s="13">
        <v>112445.50540123458</v>
      </c>
      <c r="E27" s="14">
        <v>120673.89070984787</v>
      </c>
      <c r="G27" s="2"/>
      <c r="H27" s="2"/>
      <c r="I27" s="2"/>
      <c r="J27" s="2"/>
      <c r="K27" s="2"/>
      <c r="L27" s="2"/>
      <c r="M27" s="2"/>
      <c r="N27" s="2"/>
      <c r="O27" s="2"/>
      <c r="P27" s="2"/>
      <c r="Q27" s="2"/>
    </row>
    <row r="28" spans="1:17" ht="13">
      <c r="A28" s="7" t="s">
        <v>86</v>
      </c>
      <c r="B28" s="10">
        <v>17793499</v>
      </c>
      <c r="C28" s="10">
        <v>16800020</v>
      </c>
      <c r="D28" s="13">
        <v>4290484.9054783955</v>
      </c>
      <c r="E28" s="14">
        <v>4109392.8868450667</v>
      </c>
      <c r="G28" s="2"/>
      <c r="H28" s="2"/>
      <c r="I28" s="2"/>
      <c r="J28" s="2"/>
      <c r="K28" s="2"/>
      <c r="L28" s="2"/>
      <c r="M28" s="2"/>
      <c r="N28" s="2"/>
      <c r="O28" s="2"/>
      <c r="P28" s="2"/>
      <c r="Q28" s="2"/>
    </row>
    <row r="29" spans="1:17" ht="13">
      <c r="A29" s="7" t="s">
        <v>87</v>
      </c>
      <c r="B29" s="10">
        <v>9304341</v>
      </c>
      <c r="C29" s="10">
        <v>9081234</v>
      </c>
      <c r="D29" s="13">
        <v>2243523.5821759258</v>
      </c>
      <c r="E29" s="14">
        <v>2221328.2129054354</v>
      </c>
      <c r="G29" s="2"/>
      <c r="H29" s="2"/>
      <c r="I29" s="2"/>
      <c r="J29" s="2"/>
      <c r="K29" s="2"/>
      <c r="L29" s="2"/>
      <c r="M29" s="2"/>
      <c r="N29" s="2"/>
      <c r="O29" s="2"/>
      <c r="P29" s="2"/>
      <c r="Q29" s="2"/>
    </row>
    <row r="30" spans="1:17" ht="13">
      <c r="A30" s="7" t="s">
        <v>88</v>
      </c>
      <c r="B30" s="10">
        <v>5257730</v>
      </c>
      <c r="C30" s="10">
        <v>5392423</v>
      </c>
      <c r="D30" s="13">
        <v>1267778.2600308643</v>
      </c>
      <c r="E30" s="14">
        <v>1319021.3296805441</v>
      </c>
      <c r="G30" s="2"/>
      <c r="H30" s="2"/>
      <c r="I30" s="2"/>
      <c r="J30" s="2"/>
      <c r="K30" s="2"/>
      <c r="L30" s="2"/>
      <c r="M30" s="2"/>
      <c r="N30" s="2"/>
      <c r="O30" s="2"/>
      <c r="P30" s="2"/>
      <c r="Q30" s="2"/>
    </row>
    <row r="31" spans="1:17" ht="13.5" thickBot="1">
      <c r="A31" s="62" t="s">
        <v>89</v>
      </c>
      <c r="B31" s="11">
        <v>14562071</v>
      </c>
      <c r="C31" s="11">
        <v>14473657</v>
      </c>
      <c r="D31" s="13">
        <v>3511301.8422067901</v>
      </c>
      <c r="E31" s="14">
        <v>3540348.5425859797</v>
      </c>
      <c r="G31" s="2"/>
      <c r="H31" s="2"/>
      <c r="I31" s="2"/>
      <c r="J31" s="2"/>
      <c r="K31" s="2"/>
      <c r="L31" s="2"/>
      <c r="M31" s="2"/>
      <c r="N31" s="2"/>
      <c r="O31" s="2"/>
      <c r="P31" s="2"/>
      <c r="Q31" s="2"/>
    </row>
    <row r="32" spans="1:17" ht="30" customHeight="1" thickBot="1">
      <c r="A32" s="312" t="s">
        <v>34</v>
      </c>
      <c r="B32" s="313"/>
      <c r="C32" s="313"/>
      <c r="D32" s="313"/>
      <c r="E32" s="314"/>
      <c r="G32" s="2"/>
      <c r="H32" s="2"/>
      <c r="I32" s="2"/>
      <c r="J32" s="2"/>
      <c r="K32" s="2"/>
      <c r="L32" s="2"/>
      <c r="M32" s="2"/>
      <c r="N32" s="2"/>
      <c r="O32" s="2"/>
      <c r="P32" s="2"/>
      <c r="Q32" s="2"/>
    </row>
    <row r="33" spans="1:17" ht="17.25" customHeight="1" thickBot="1">
      <c r="A33" s="292"/>
      <c r="B33" s="288" t="s">
        <v>1</v>
      </c>
      <c r="C33" s="289"/>
      <c r="D33" s="290" t="s">
        <v>2</v>
      </c>
      <c r="E33" s="291"/>
      <c r="G33" s="2"/>
      <c r="H33" s="2"/>
      <c r="I33" s="2"/>
      <c r="J33" s="2"/>
      <c r="K33" s="2"/>
      <c r="L33" s="2"/>
      <c r="M33" s="2"/>
      <c r="N33" s="2"/>
      <c r="O33" s="2"/>
      <c r="P33" s="2"/>
      <c r="Q33" s="2"/>
    </row>
    <row r="34" spans="1:17" ht="31.5" thickBot="1">
      <c r="A34" s="293"/>
      <c r="B34" s="5" t="s">
        <v>26</v>
      </c>
      <c r="C34" s="5" t="s">
        <v>22</v>
      </c>
      <c r="D34" s="5" t="s">
        <v>26</v>
      </c>
      <c r="E34" s="5" t="s">
        <v>22</v>
      </c>
      <c r="G34" s="2"/>
      <c r="H34" s="2"/>
      <c r="I34" s="2"/>
      <c r="J34" s="2"/>
      <c r="K34" s="2"/>
      <c r="L34" s="2"/>
      <c r="M34" s="2"/>
      <c r="N34" s="2"/>
      <c r="O34" s="2"/>
      <c r="P34" s="2"/>
      <c r="Q34" s="2"/>
    </row>
    <row r="35" spans="1:17" ht="13">
      <c r="A35" s="61" t="s">
        <v>65</v>
      </c>
      <c r="B35" s="8">
        <v>10909760</v>
      </c>
      <c r="C35" s="8">
        <v>9889871.9075099993</v>
      </c>
      <c r="D35" s="13">
        <v>2590776.5376395155</v>
      </c>
      <c r="E35" s="14">
        <v>2369626.1998059223</v>
      </c>
      <c r="G35" s="2"/>
      <c r="H35" s="2"/>
      <c r="I35" s="2"/>
      <c r="J35" s="2"/>
      <c r="K35" s="2"/>
      <c r="L35" s="2"/>
      <c r="M35" s="2"/>
      <c r="N35" s="2"/>
      <c r="O35" s="2"/>
      <c r="P35" s="2"/>
      <c r="Q35" s="2"/>
    </row>
    <row r="36" spans="1:17" ht="13">
      <c r="A36" s="7" t="s">
        <v>66</v>
      </c>
      <c r="B36" s="10">
        <v>266802</v>
      </c>
      <c r="C36" s="10">
        <v>47109.90750999935</v>
      </c>
      <c r="D36" s="13">
        <v>63358.34718594158</v>
      </c>
      <c r="E36" s="14">
        <v>11287.595243913969</v>
      </c>
      <c r="G36" s="2"/>
      <c r="H36" s="2"/>
      <c r="I36" s="2"/>
      <c r="J36" s="2"/>
      <c r="K36" s="2"/>
      <c r="L36" s="2"/>
      <c r="M36" s="2"/>
      <c r="N36" s="2"/>
      <c r="O36" s="2"/>
      <c r="P36" s="2"/>
      <c r="Q36" s="2"/>
    </row>
    <row r="37" spans="1:17" ht="13">
      <c r="A37" s="7" t="s">
        <v>214</v>
      </c>
      <c r="B37" s="10">
        <v>1696522</v>
      </c>
      <c r="C37" s="10">
        <v>1479955.9075099993</v>
      </c>
      <c r="D37" s="13">
        <v>402878.65115174541</v>
      </c>
      <c r="E37" s="14">
        <v>354599.36445993849</v>
      </c>
      <c r="G37" s="2"/>
      <c r="H37" s="2"/>
      <c r="I37" s="2"/>
      <c r="J37" s="2"/>
      <c r="K37" s="2"/>
      <c r="L37" s="2"/>
      <c r="M37" s="2"/>
      <c r="N37" s="2"/>
      <c r="O37" s="2"/>
      <c r="P37" s="2"/>
      <c r="Q37" s="2"/>
    </row>
    <row r="38" spans="1:17" ht="13">
      <c r="A38" s="7" t="s">
        <v>67</v>
      </c>
      <c r="B38" s="10">
        <v>1688972</v>
      </c>
      <c r="C38" s="10">
        <v>1435187.9075099993</v>
      </c>
      <c r="D38" s="13">
        <v>401085.72785561619</v>
      </c>
      <c r="E38" s="14">
        <v>343872.89330793539</v>
      </c>
      <c r="G38" s="2"/>
      <c r="H38" s="2"/>
      <c r="I38" s="2"/>
      <c r="J38" s="2"/>
      <c r="K38" s="2"/>
      <c r="L38" s="2"/>
      <c r="M38" s="2"/>
      <c r="N38" s="2"/>
      <c r="O38" s="2"/>
      <c r="P38" s="2"/>
      <c r="Q38" s="2"/>
    </row>
    <row r="39" spans="1:17" ht="13">
      <c r="A39" s="7" t="s">
        <v>70</v>
      </c>
      <c r="B39" s="57">
        <v>63336</v>
      </c>
      <c r="C39" s="57">
        <v>-189969</v>
      </c>
      <c r="D39" s="58">
        <v>15039.607931607694</v>
      </c>
      <c r="E39" s="59">
        <v>-45516.820011500859</v>
      </c>
      <c r="G39" s="2"/>
      <c r="H39" s="2"/>
      <c r="I39" s="2"/>
      <c r="J39" s="2"/>
      <c r="K39" s="2"/>
      <c r="L39" s="2"/>
      <c r="M39" s="2"/>
      <c r="N39" s="2"/>
      <c r="O39" s="2"/>
      <c r="P39" s="2"/>
      <c r="Q39" s="2"/>
    </row>
    <row r="40" spans="1:17" ht="13">
      <c r="A40" s="7" t="s">
        <v>71</v>
      </c>
      <c r="B40" s="10">
        <v>1752308</v>
      </c>
      <c r="C40" s="10">
        <v>1245218.9075099993</v>
      </c>
      <c r="D40" s="13">
        <v>416126.33578722388</v>
      </c>
      <c r="E40" s="14">
        <v>298356.07329643454</v>
      </c>
      <c r="G40" s="2"/>
      <c r="H40" s="2"/>
      <c r="I40" s="2"/>
      <c r="J40" s="2"/>
      <c r="K40" s="2"/>
      <c r="L40" s="2"/>
      <c r="M40" s="2"/>
      <c r="N40" s="2"/>
      <c r="O40" s="2"/>
      <c r="P40" s="2"/>
      <c r="Q40" s="2"/>
    </row>
    <row r="41" spans="1:17" ht="13">
      <c r="A41" s="7" t="s">
        <v>74</v>
      </c>
      <c r="B41" s="12">
        <v>0.96</v>
      </c>
      <c r="C41" s="12">
        <v>0.82</v>
      </c>
      <c r="D41" s="18">
        <v>0.22797435288530038</v>
      </c>
      <c r="E41" s="19">
        <v>0.1964730688134943</v>
      </c>
      <c r="G41" s="2"/>
      <c r="H41" s="2"/>
      <c r="I41" s="2"/>
      <c r="J41" s="2"/>
      <c r="K41" s="2"/>
      <c r="L41" s="2"/>
      <c r="M41" s="2"/>
      <c r="N41" s="2"/>
      <c r="O41" s="2"/>
      <c r="P41" s="2"/>
      <c r="Q41" s="2"/>
    </row>
    <row r="42" spans="1:17" ht="25.5">
      <c r="A42" s="7" t="s">
        <v>75</v>
      </c>
      <c r="B42" s="10">
        <v>1752549394</v>
      </c>
      <c r="C42" s="10">
        <v>1752549394</v>
      </c>
      <c r="D42" s="13">
        <v>1752549394</v>
      </c>
      <c r="E42" s="14">
        <v>1752549394</v>
      </c>
      <c r="G42" s="2"/>
      <c r="H42" s="2"/>
      <c r="I42" s="2"/>
      <c r="J42" s="2"/>
      <c r="K42" s="2"/>
      <c r="L42" s="2"/>
      <c r="M42" s="2"/>
      <c r="N42" s="2"/>
      <c r="O42" s="2"/>
      <c r="P42" s="2"/>
      <c r="Q42" s="2"/>
    </row>
    <row r="43" spans="1:17" ht="13">
      <c r="A43" s="7" t="s">
        <v>76</v>
      </c>
      <c r="B43" s="57">
        <v>534186</v>
      </c>
      <c r="C43" s="57">
        <v>-415360</v>
      </c>
      <c r="D43" s="58">
        <v>126854.90382331987</v>
      </c>
      <c r="E43" s="59">
        <v>-99520.797393137807</v>
      </c>
      <c r="G43" s="2"/>
      <c r="H43" s="2"/>
      <c r="I43" s="2"/>
      <c r="J43" s="2"/>
      <c r="K43" s="2"/>
      <c r="L43" s="2"/>
      <c r="M43" s="2"/>
      <c r="N43" s="2"/>
      <c r="O43" s="2"/>
      <c r="P43" s="2"/>
      <c r="Q43" s="2"/>
    </row>
    <row r="44" spans="1:17" ht="13">
      <c r="A44" s="7" t="s">
        <v>77</v>
      </c>
      <c r="B44" s="57">
        <v>-1059910</v>
      </c>
      <c r="C44" s="57">
        <v>-88054</v>
      </c>
      <c r="D44" s="58">
        <v>-251700.30871526952</v>
      </c>
      <c r="E44" s="59">
        <v>-21097.853172321255</v>
      </c>
      <c r="G44" s="2"/>
      <c r="H44" s="2"/>
      <c r="I44" s="2"/>
      <c r="J44" s="2"/>
      <c r="K44" s="2"/>
      <c r="L44" s="2"/>
      <c r="M44" s="2"/>
      <c r="N44" s="2"/>
      <c r="O44" s="2"/>
      <c r="P44" s="2"/>
      <c r="Q44" s="2"/>
    </row>
    <row r="45" spans="1:17" ht="13">
      <c r="A45" s="7" t="s">
        <v>78</v>
      </c>
      <c r="B45" s="57">
        <v>-279177</v>
      </c>
      <c r="C45" s="57">
        <v>224942</v>
      </c>
      <c r="D45" s="58">
        <v>-66297.079078603652</v>
      </c>
      <c r="E45" s="59">
        <v>53896.396396396391</v>
      </c>
      <c r="G45" s="2"/>
      <c r="H45" s="2"/>
      <c r="I45" s="2"/>
      <c r="J45" s="2"/>
      <c r="K45" s="2"/>
      <c r="L45" s="2"/>
      <c r="M45" s="2"/>
      <c r="N45" s="2"/>
      <c r="O45" s="2"/>
      <c r="P45" s="2"/>
      <c r="Q45" s="2"/>
    </row>
    <row r="46" spans="1:17" ht="13.5" thickBot="1">
      <c r="A46" s="62" t="s">
        <v>90</v>
      </c>
      <c r="B46" s="60">
        <v>-804901</v>
      </c>
      <c r="C46" s="60">
        <v>-278472</v>
      </c>
      <c r="D46" s="58">
        <v>-191142.48397055329</v>
      </c>
      <c r="E46" s="59">
        <v>-66723.254169062668</v>
      </c>
      <c r="G46" s="2"/>
      <c r="H46" s="2"/>
      <c r="I46" s="2"/>
      <c r="J46" s="2"/>
      <c r="K46" s="2"/>
      <c r="L46" s="2"/>
      <c r="M46" s="2"/>
      <c r="N46" s="2"/>
      <c r="O46" s="2"/>
      <c r="P46" s="2"/>
      <c r="Q46" s="2"/>
    </row>
    <row r="47" spans="1:17" ht="18" customHeight="1" thickBot="1">
      <c r="A47" s="4"/>
      <c r="B47" s="6" t="s">
        <v>39</v>
      </c>
      <c r="C47" s="5" t="s">
        <v>43</v>
      </c>
      <c r="D47" s="6" t="s">
        <v>39</v>
      </c>
      <c r="E47" s="5" t="s">
        <v>43</v>
      </c>
      <c r="G47" s="2"/>
      <c r="H47" s="2"/>
      <c r="I47" s="2"/>
      <c r="J47" s="2"/>
      <c r="K47" s="2"/>
      <c r="L47" s="2"/>
      <c r="M47" s="2"/>
      <c r="N47" s="2"/>
      <c r="O47" s="2"/>
      <c r="P47" s="2"/>
      <c r="Q47" s="2"/>
    </row>
    <row r="48" spans="1:17" ht="13">
      <c r="A48" s="61" t="s">
        <v>80</v>
      </c>
      <c r="B48" s="8">
        <v>25968345</v>
      </c>
      <c r="C48" s="8">
        <v>22997644</v>
      </c>
      <c r="D48" s="8">
        <v>6261657.2627314823</v>
      </c>
      <c r="E48" s="9">
        <v>5625370.5571645228</v>
      </c>
      <c r="G48" s="2"/>
      <c r="H48" s="2"/>
      <c r="I48" s="2"/>
      <c r="J48" s="2"/>
      <c r="K48" s="2"/>
      <c r="L48" s="2"/>
      <c r="M48" s="2"/>
      <c r="N48" s="2"/>
      <c r="O48" s="2"/>
      <c r="P48" s="2"/>
      <c r="Q48" s="2"/>
    </row>
    <row r="49" spans="1:17" ht="13">
      <c r="A49" s="7" t="s">
        <v>81</v>
      </c>
      <c r="B49" s="10">
        <v>1993786</v>
      </c>
      <c r="C49" s="10">
        <v>2760424.8095100001</v>
      </c>
      <c r="D49" s="15">
        <v>480754.72608024697</v>
      </c>
      <c r="E49" s="14">
        <v>675217.65312607028</v>
      </c>
      <c r="G49" s="2"/>
      <c r="H49" s="2"/>
      <c r="I49" s="2"/>
      <c r="J49" s="2"/>
      <c r="K49" s="2"/>
      <c r="L49" s="2"/>
      <c r="M49" s="2"/>
      <c r="N49" s="2"/>
      <c r="O49" s="2"/>
      <c r="P49" s="2"/>
      <c r="Q49" s="2"/>
    </row>
    <row r="50" spans="1:17" ht="13">
      <c r="A50" s="7" t="s">
        <v>82</v>
      </c>
      <c r="B50" s="10">
        <v>27962131</v>
      </c>
      <c r="C50" s="10">
        <v>25758068.80951</v>
      </c>
      <c r="D50" s="15">
        <v>6742411.9888117285</v>
      </c>
      <c r="E50" s="14">
        <v>6300589.2102905931</v>
      </c>
      <c r="G50" s="2"/>
      <c r="H50" s="2"/>
      <c r="I50" s="2"/>
      <c r="J50" s="2"/>
      <c r="K50" s="2"/>
      <c r="L50" s="2"/>
      <c r="M50" s="2"/>
      <c r="N50" s="2"/>
      <c r="O50" s="2"/>
      <c r="P50" s="2"/>
      <c r="Q50" s="2"/>
    </row>
    <row r="51" spans="1:17" ht="13">
      <c r="A51" s="7" t="s">
        <v>83</v>
      </c>
      <c r="B51" s="10">
        <v>8762747</v>
      </c>
      <c r="C51" s="10">
        <v>8762747</v>
      </c>
      <c r="D51" s="15">
        <v>2112930.893132716</v>
      </c>
      <c r="E51" s="14">
        <v>2143424.2453891691</v>
      </c>
      <c r="G51" s="2"/>
      <c r="H51" s="2"/>
      <c r="I51" s="2"/>
      <c r="J51" s="2"/>
      <c r="K51" s="2"/>
      <c r="L51" s="2"/>
      <c r="M51" s="2"/>
      <c r="N51" s="2"/>
      <c r="O51" s="2"/>
      <c r="P51" s="2"/>
      <c r="Q51" s="2"/>
    </row>
    <row r="52" spans="1:17" ht="13">
      <c r="A52" s="7" t="s">
        <v>86</v>
      </c>
      <c r="B52" s="10">
        <v>19443162</v>
      </c>
      <c r="C52" s="10">
        <v>18042008</v>
      </c>
      <c r="D52" s="15">
        <v>4688262.4421296297</v>
      </c>
      <c r="E52" s="14">
        <v>4413191.1354630403</v>
      </c>
      <c r="G52" s="2"/>
      <c r="H52" s="2"/>
      <c r="I52" s="2"/>
      <c r="J52" s="2"/>
      <c r="K52" s="2"/>
      <c r="L52" s="2"/>
      <c r="M52" s="2"/>
      <c r="N52" s="2"/>
      <c r="O52" s="2"/>
      <c r="P52" s="2"/>
      <c r="Q52" s="2"/>
    </row>
    <row r="53" spans="1:17" ht="13">
      <c r="A53" s="7" t="s">
        <v>87</v>
      </c>
      <c r="B53" s="10">
        <v>5576565</v>
      </c>
      <c r="C53" s="10">
        <v>5280856</v>
      </c>
      <c r="D53" s="15">
        <v>1344657.8414351852</v>
      </c>
      <c r="E53" s="14">
        <v>1291731.3242992028</v>
      </c>
      <c r="G53" s="2"/>
      <c r="H53" s="2"/>
      <c r="I53" s="2"/>
      <c r="J53" s="2"/>
      <c r="K53" s="2"/>
      <c r="L53" s="2"/>
      <c r="M53" s="2"/>
      <c r="N53" s="2"/>
      <c r="O53" s="2"/>
      <c r="P53" s="2"/>
      <c r="Q53" s="2"/>
    </row>
    <row r="54" spans="1:17" ht="13">
      <c r="A54" s="7" t="s">
        <v>88</v>
      </c>
      <c r="B54" s="10">
        <v>2942404</v>
      </c>
      <c r="C54" s="10">
        <v>2435205</v>
      </c>
      <c r="D54" s="15">
        <v>709491.7052469136</v>
      </c>
      <c r="E54" s="14">
        <v>595666.79712342843</v>
      </c>
      <c r="G54" s="2"/>
      <c r="H54" s="2"/>
      <c r="I54" s="2"/>
      <c r="J54" s="2"/>
      <c r="K54" s="2"/>
      <c r="L54" s="2"/>
      <c r="M54" s="2"/>
      <c r="N54" s="2"/>
      <c r="O54" s="2"/>
      <c r="P54" s="2"/>
      <c r="Q54" s="2"/>
    </row>
    <row r="55" spans="1:17" ht="13.5" thickBot="1">
      <c r="A55" s="65" t="s">
        <v>89</v>
      </c>
      <c r="B55" s="11">
        <v>8518969</v>
      </c>
      <c r="C55" s="11">
        <v>7716061</v>
      </c>
      <c r="D55" s="16">
        <v>2054149.5466820989</v>
      </c>
      <c r="E55" s="27">
        <v>1887398.1214226312</v>
      </c>
      <c r="G55" s="2"/>
      <c r="H55" s="2"/>
      <c r="I55" s="2"/>
      <c r="J55" s="2"/>
      <c r="K55" s="2"/>
      <c r="L55" s="2"/>
      <c r="M55" s="2"/>
      <c r="N55" s="2"/>
      <c r="O55" s="2"/>
      <c r="P55" s="2"/>
      <c r="Q55" s="2"/>
    </row>
    <row r="56" spans="1:17" ht="13">
      <c r="G56" s="2"/>
      <c r="H56" s="2"/>
      <c r="I56" s="2"/>
      <c r="J56" s="2"/>
      <c r="K56" s="2"/>
      <c r="L56" s="2"/>
      <c r="M56" s="2"/>
      <c r="N56" s="2"/>
      <c r="O56" s="2"/>
      <c r="P56" s="2"/>
      <c r="Q56" s="2"/>
    </row>
    <row r="57" spans="1:17" ht="13">
      <c r="G57" s="2"/>
      <c r="H57" s="2"/>
      <c r="I57" s="2"/>
      <c r="J57" s="2"/>
      <c r="K57" s="2"/>
      <c r="L57" s="2"/>
      <c r="M57" s="2"/>
      <c r="N57" s="2"/>
      <c r="O57" s="2"/>
      <c r="P57" s="2"/>
      <c r="Q57" s="2"/>
    </row>
    <row r="58" spans="1:17" ht="13">
      <c r="A58" s="1" t="s">
        <v>134</v>
      </c>
      <c r="G58" s="2"/>
      <c r="H58" s="2"/>
      <c r="I58" s="2"/>
      <c r="J58" s="2"/>
      <c r="K58" s="2"/>
      <c r="L58" s="2"/>
      <c r="M58" s="2"/>
      <c r="N58" s="2"/>
      <c r="O58" s="2"/>
      <c r="P58" s="2"/>
      <c r="Q58" s="2"/>
    </row>
    <row r="59" spans="1:17" ht="25.5" customHeight="1">
      <c r="A59" s="278" t="s">
        <v>135</v>
      </c>
      <c r="B59" s="287"/>
      <c r="C59" s="287"/>
      <c r="D59" s="287"/>
      <c r="E59" s="287"/>
    </row>
    <row r="60" spans="1:17" ht="38.25" customHeight="1">
      <c r="A60" s="278" t="s">
        <v>136</v>
      </c>
      <c r="B60" s="278"/>
      <c r="C60" s="278"/>
      <c r="D60" s="278"/>
      <c r="E60" s="278"/>
    </row>
  </sheetData>
  <customSheetViews>
    <customSheetView guid="{0BEBA397-9DCB-486C-80C9-7AF2B6BDE866}">
      <selection activeCell="D10" sqref="D10"/>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E57" sqref="E57"/>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D10" sqref="D10"/>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7"/>
  <sheetViews>
    <sheetView workbookViewId="0">
      <selection activeCell="A7" sqref="A7"/>
    </sheetView>
  </sheetViews>
  <sheetFormatPr defaultColWidth="9" defaultRowHeight="12.5"/>
  <cols>
    <col min="1" max="1" width="46.3320312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40.5" thickBot="1">
      <c r="A2" s="280"/>
      <c r="B2" s="5" t="s">
        <v>27</v>
      </c>
      <c r="C2" s="5" t="s">
        <v>158</v>
      </c>
      <c r="D2" s="5" t="s">
        <v>27</v>
      </c>
      <c r="E2" s="5" t="s">
        <v>158</v>
      </c>
    </row>
    <row r="3" spans="1:16" s="2" customFormat="1" ht="27" customHeight="1" thickBot="1">
      <c r="A3" s="281" t="s">
        <v>3</v>
      </c>
      <c r="B3" s="282"/>
      <c r="C3" s="282"/>
      <c r="D3" s="282"/>
      <c r="E3" s="283"/>
    </row>
    <row r="4" spans="1:16" ht="13">
      <c r="A4" s="61" t="s">
        <v>65</v>
      </c>
      <c r="B4" s="8">
        <v>4887264</v>
      </c>
      <c r="C4" s="8">
        <v>5164102</v>
      </c>
      <c r="D4" s="13">
        <v>1166578.507662195</v>
      </c>
      <c r="E4" s="14">
        <v>1237266.2801284201</v>
      </c>
      <c r="G4" s="2"/>
      <c r="H4" s="2"/>
      <c r="I4" s="2"/>
      <c r="J4" s="2"/>
      <c r="K4" s="2"/>
      <c r="L4" s="2"/>
      <c r="M4" s="2"/>
      <c r="N4" s="2"/>
      <c r="O4" s="2"/>
      <c r="P4" s="2"/>
    </row>
    <row r="5" spans="1:16" ht="13">
      <c r="A5" s="7" t="s">
        <v>66</v>
      </c>
      <c r="B5" s="10">
        <v>632434</v>
      </c>
      <c r="C5" s="10">
        <v>789400</v>
      </c>
      <c r="D5" s="13">
        <v>150960.51940612021</v>
      </c>
      <c r="E5" s="14">
        <v>189132.20566390341</v>
      </c>
      <c r="G5" s="2"/>
      <c r="H5" s="2"/>
      <c r="I5" s="2"/>
      <c r="J5" s="2"/>
      <c r="K5" s="2"/>
      <c r="L5" s="2"/>
      <c r="M5" s="2"/>
      <c r="N5" s="2"/>
      <c r="O5" s="2"/>
      <c r="P5" s="2"/>
    </row>
    <row r="6" spans="1:16" ht="13">
      <c r="A6" s="7" t="s">
        <v>214</v>
      </c>
      <c r="B6" s="10">
        <v>557590</v>
      </c>
      <c r="C6" s="10">
        <v>737127</v>
      </c>
      <c r="D6" s="13">
        <v>133095.43132668163</v>
      </c>
      <c r="E6" s="14">
        <v>176608.12688676984</v>
      </c>
      <c r="G6" s="2"/>
      <c r="H6" s="2"/>
      <c r="I6" s="2"/>
      <c r="J6" s="2"/>
      <c r="K6" s="2"/>
      <c r="L6" s="2"/>
      <c r="M6" s="2"/>
      <c r="N6" s="2"/>
      <c r="O6" s="2"/>
      <c r="P6" s="2"/>
    </row>
    <row r="7" spans="1:16" ht="13">
      <c r="A7" s="7" t="s">
        <v>67</v>
      </c>
      <c r="B7" s="10">
        <v>398686</v>
      </c>
      <c r="C7" s="10">
        <v>580798</v>
      </c>
      <c r="D7" s="13">
        <v>95165.417482217017</v>
      </c>
      <c r="E7" s="14">
        <v>139153.28956825915</v>
      </c>
      <c r="G7" s="2"/>
      <c r="H7" s="2"/>
      <c r="I7" s="2"/>
      <c r="J7" s="2"/>
      <c r="K7" s="2"/>
      <c r="L7" s="2"/>
      <c r="M7" s="2"/>
      <c r="N7" s="2"/>
      <c r="O7" s="2"/>
      <c r="P7" s="2"/>
    </row>
    <row r="8" spans="1:16" ht="13">
      <c r="A8" s="7" t="s">
        <v>68</v>
      </c>
      <c r="B8" s="10">
        <v>395930</v>
      </c>
      <c r="C8" s="10">
        <v>559158</v>
      </c>
      <c r="D8" s="13">
        <v>94506.566715997513</v>
      </c>
      <c r="E8" s="14">
        <v>133967.56581532417</v>
      </c>
      <c r="G8" s="2"/>
      <c r="H8" s="2"/>
      <c r="I8" s="2"/>
      <c r="J8" s="2"/>
      <c r="K8" s="2"/>
      <c r="L8" s="2"/>
      <c r="M8" s="2"/>
      <c r="N8" s="2"/>
      <c r="O8" s="2"/>
      <c r="P8" s="2"/>
    </row>
    <row r="9" spans="1:16" ht="13">
      <c r="A9" s="7" t="s">
        <v>69</v>
      </c>
      <c r="B9" s="10">
        <v>2756</v>
      </c>
      <c r="C9" s="10">
        <v>21640</v>
      </c>
      <c r="D9" s="13">
        <v>657.85076621950634</v>
      </c>
      <c r="E9" s="14">
        <v>5184.723752934975</v>
      </c>
      <c r="G9" s="2"/>
      <c r="H9" s="2"/>
      <c r="I9" s="2"/>
      <c r="J9" s="2"/>
      <c r="K9" s="2"/>
      <c r="L9" s="2"/>
      <c r="M9" s="2"/>
      <c r="N9" s="2"/>
      <c r="O9" s="2"/>
      <c r="P9" s="2"/>
    </row>
    <row r="10" spans="1:16" ht="13">
      <c r="A10" s="7" t="s">
        <v>70</v>
      </c>
      <c r="B10" s="56">
        <v>13992</v>
      </c>
      <c r="C10" s="56">
        <v>8619</v>
      </c>
      <c r="D10" s="100">
        <v>3339.8577361913399</v>
      </c>
      <c r="E10" s="101">
        <v>2065.0246777516891</v>
      </c>
      <c r="G10" s="2"/>
      <c r="H10" s="2"/>
      <c r="I10" s="2"/>
      <c r="J10" s="2"/>
      <c r="K10" s="2"/>
      <c r="L10" s="2"/>
      <c r="M10" s="2"/>
      <c r="N10" s="2"/>
      <c r="O10" s="2"/>
      <c r="P10" s="2"/>
    </row>
    <row r="11" spans="1:16" ht="13">
      <c r="A11" s="7" t="s">
        <v>71</v>
      </c>
      <c r="B11" s="10">
        <v>412678</v>
      </c>
      <c r="C11" s="10">
        <v>589417</v>
      </c>
      <c r="D11" s="13">
        <v>98505.275218408366</v>
      </c>
      <c r="E11" s="14">
        <v>141218.31424601082</v>
      </c>
      <c r="G11" s="2"/>
      <c r="H11" s="2"/>
      <c r="I11" s="2"/>
      <c r="J11" s="2"/>
      <c r="K11" s="2"/>
      <c r="L11" s="2"/>
      <c r="M11" s="2"/>
      <c r="N11" s="2"/>
      <c r="O11" s="2"/>
      <c r="P11" s="2"/>
    </row>
    <row r="12" spans="1:16" ht="25.5">
      <c r="A12" s="7" t="s">
        <v>72</v>
      </c>
      <c r="B12" s="10">
        <v>409901</v>
      </c>
      <c r="C12" s="10">
        <v>567108</v>
      </c>
      <c r="D12" s="13">
        <v>97842.411801212584</v>
      </c>
      <c r="E12" s="14">
        <v>135873.30490200777</v>
      </c>
      <c r="G12" s="2"/>
      <c r="H12" s="2"/>
      <c r="I12" s="2"/>
      <c r="J12" s="2"/>
      <c r="K12" s="2"/>
      <c r="L12" s="2"/>
      <c r="M12" s="2"/>
      <c r="N12" s="2"/>
      <c r="O12" s="2"/>
      <c r="P12" s="2"/>
    </row>
    <row r="13" spans="1:16" ht="25.5">
      <c r="A13" s="7" t="s">
        <v>73</v>
      </c>
      <c r="B13" s="10">
        <v>2777</v>
      </c>
      <c r="C13" s="10">
        <v>22309</v>
      </c>
      <c r="D13" s="13">
        <v>662.86341719577979</v>
      </c>
      <c r="E13" s="14">
        <v>5345.0093440030669</v>
      </c>
      <c r="G13" s="2"/>
      <c r="H13" s="2"/>
      <c r="I13" s="2"/>
      <c r="J13" s="2"/>
      <c r="K13" s="2"/>
      <c r="L13" s="2"/>
      <c r="M13" s="2"/>
      <c r="N13" s="2"/>
      <c r="O13" s="2"/>
      <c r="P13" s="2"/>
    </row>
    <row r="14" spans="1:16" ht="13">
      <c r="A14" s="7" t="s">
        <v>74</v>
      </c>
      <c r="B14" s="12">
        <v>0.22591659975775838</v>
      </c>
      <c r="C14" s="12">
        <v>0.31856220538569313</v>
      </c>
      <c r="D14" s="18">
        <v>5.3925764968195539E-2</v>
      </c>
      <c r="E14" s="19">
        <v>7.6324262155755704E-2</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106243</v>
      </c>
      <c r="C16" s="57">
        <v>660531</v>
      </c>
      <c r="D16" s="58">
        <v>25359.956079629541</v>
      </c>
      <c r="E16" s="59">
        <v>158255.50486367338</v>
      </c>
      <c r="G16" s="2"/>
      <c r="H16" s="2"/>
      <c r="I16" s="2"/>
      <c r="J16" s="2"/>
      <c r="K16" s="2"/>
      <c r="L16" s="2"/>
      <c r="M16" s="2"/>
      <c r="N16" s="2"/>
      <c r="O16" s="2"/>
      <c r="P16" s="2"/>
    </row>
    <row r="17" spans="1:16" ht="13">
      <c r="A17" s="7" t="s">
        <v>77</v>
      </c>
      <c r="B17" s="57">
        <v>-905346</v>
      </c>
      <c r="C17" s="57">
        <v>-1166909</v>
      </c>
      <c r="D17" s="58">
        <v>-216103.97670310785</v>
      </c>
      <c r="E17" s="59">
        <v>-279578.51986199629</v>
      </c>
      <c r="G17" s="2"/>
      <c r="H17" s="2"/>
      <c r="I17" s="2"/>
      <c r="J17" s="2"/>
      <c r="K17" s="2"/>
      <c r="L17" s="2"/>
      <c r="M17" s="2"/>
      <c r="N17" s="2"/>
      <c r="O17" s="2"/>
      <c r="P17" s="2"/>
    </row>
    <row r="18" spans="1:16" ht="13">
      <c r="A18" s="7" t="s">
        <v>78</v>
      </c>
      <c r="B18" s="57">
        <v>466263</v>
      </c>
      <c r="C18" s="57">
        <v>429931</v>
      </c>
      <c r="D18" s="58">
        <v>111295.88962619945</v>
      </c>
      <c r="E18" s="59">
        <v>103007.09185873784</v>
      </c>
      <c r="G18" s="2"/>
      <c r="H18" s="2"/>
      <c r="I18" s="2"/>
      <c r="J18" s="2"/>
      <c r="K18" s="2"/>
      <c r="L18" s="2"/>
      <c r="M18" s="2"/>
      <c r="N18" s="2"/>
      <c r="O18" s="2"/>
      <c r="P18" s="2"/>
    </row>
    <row r="19" spans="1:16" ht="13.5" thickBot="1">
      <c r="A19" s="62" t="s">
        <v>79</v>
      </c>
      <c r="B19" s="60">
        <v>-332840</v>
      </c>
      <c r="C19" s="60">
        <v>-76447</v>
      </c>
      <c r="D19" s="58">
        <v>-79448.130997278844</v>
      </c>
      <c r="E19" s="59">
        <v>-18315.923139585029</v>
      </c>
      <c r="G19" s="2"/>
      <c r="H19" s="2"/>
      <c r="I19" s="2"/>
      <c r="J19" s="2"/>
      <c r="K19" s="2"/>
      <c r="L19" s="2"/>
      <c r="M19" s="2"/>
      <c r="N19" s="2"/>
      <c r="O19" s="2"/>
      <c r="P19" s="2"/>
    </row>
    <row r="20" spans="1:16" s="2" customFormat="1" ht="18" customHeight="1" thickBot="1">
      <c r="A20" s="3"/>
      <c r="B20" s="6" t="s">
        <v>42</v>
      </c>
      <c r="C20" s="5" t="s">
        <v>39</v>
      </c>
      <c r="D20" s="6" t="s">
        <v>42</v>
      </c>
      <c r="E20" s="5" t="s">
        <v>39</v>
      </c>
    </row>
    <row r="21" spans="1:16" ht="13">
      <c r="A21" s="61" t="s">
        <v>80</v>
      </c>
      <c r="B21" s="8">
        <v>27478594</v>
      </c>
      <c r="C21" s="8">
        <v>27567008</v>
      </c>
      <c r="D21" s="13">
        <v>6587537.2186129028</v>
      </c>
      <c r="E21" s="14">
        <v>6647137.3456790131</v>
      </c>
      <c r="G21" s="2"/>
      <c r="H21" s="2"/>
      <c r="I21" s="2"/>
      <c r="J21" s="2"/>
      <c r="K21" s="2"/>
      <c r="L21" s="2"/>
      <c r="M21" s="2"/>
      <c r="N21" s="2"/>
      <c r="O21" s="2"/>
      <c r="P21" s="2"/>
    </row>
    <row r="22" spans="1:16" ht="13">
      <c r="A22" s="7" t="s">
        <v>81</v>
      </c>
      <c r="B22" s="10">
        <v>4165321</v>
      </c>
      <c r="C22" s="10">
        <v>4755521</v>
      </c>
      <c r="D22" s="13">
        <v>998566.63390309981</v>
      </c>
      <c r="E22" s="14">
        <v>1146683.3398919753</v>
      </c>
      <c r="G22" s="2"/>
      <c r="H22" s="2"/>
      <c r="I22" s="2"/>
      <c r="J22" s="2"/>
      <c r="K22" s="2"/>
      <c r="L22" s="2"/>
      <c r="M22" s="2"/>
      <c r="N22" s="2"/>
      <c r="O22" s="2"/>
      <c r="P22" s="2"/>
    </row>
    <row r="23" spans="1:16" ht="13">
      <c r="A23" s="7" t="s">
        <v>91</v>
      </c>
      <c r="B23" s="10">
        <v>26162</v>
      </c>
      <c r="C23" s="10">
        <v>33041</v>
      </c>
      <c r="D23" s="13">
        <v>6271.9056409272898</v>
      </c>
      <c r="E23" s="14">
        <v>7967.0621141975316</v>
      </c>
      <c r="G23" s="2"/>
      <c r="H23" s="2"/>
      <c r="I23" s="2"/>
      <c r="J23" s="2"/>
      <c r="K23" s="2"/>
      <c r="L23" s="2"/>
      <c r="M23" s="2"/>
      <c r="N23" s="2"/>
      <c r="O23" s="2"/>
      <c r="P23" s="2"/>
    </row>
    <row r="24" spans="1:16" ht="13">
      <c r="A24" s="7" t="s">
        <v>82</v>
      </c>
      <c r="B24" s="10">
        <v>31670077</v>
      </c>
      <c r="C24" s="10">
        <v>32355570</v>
      </c>
      <c r="D24" s="13">
        <v>7592375.7581569301</v>
      </c>
      <c r="E24" s="14">
        <v>7801786.7476851856</v>
      </c>
      <c r="G24" s="2"/>
      <c r="H24" s="2"/>
      <c r="I24" s="2"/>
      <c r="J24" s="2"/>
      <c r="K24" s="2"/>
      <c r="L24" s="2"/>
      <c r="M24" s="2"/>
      <c r="N24" s="2"/>
      <c r="O24" s="2"/>
      <c r="P24" s="2"/>
    </row>
    <row r="25" spans="1:16" ht="13">
      <c r="A25" s="7" t="s">
        <v>83</v>
      </c>
      <c r="B25" s="10">
        <v>8762747</v>
      </c>
      <c r="C25" s="10">
        <v>8762747</v>
      </c>
      <c r="D25" s="13">
        <v>2100723.2757174023</v>
      </c>
      <c r="E25" s="14">
        <v>2112930.893132716</v>
      </c>
      <c r="G25" s="2"/>
      <c r="H25" s="2"/>
      <c r="I25" s="2"/>
      <c r="J25" s="2"/>
      <c r="K25" s="2"/>
      <c r="L25" s="2"/>
      <c r="M25" s="2"/>
      <c r="N25" s="2"/>
      <c r="O25" s="2"/>
      <c r="P25" s="2"/>
    </row>
    <row r="26" spans="1:16" ht="13">
      <c r="A26" s="7" t="s">
        <v>84</v>
      </c>
      <c r="B26" s="10">
        <v>17814332</v>
      </c>
      <c r="C26" s="10">
        <v>17327165</v>
      </c>
      <c r="D26" s="13">
        <v>4270690.6719727665</v>
      </c>
      <c r="E26" s="14">
        <v>4178039.4000771609</v>
      </c>
      <c r="G26" s="2"/>
      <c r="H26" s="2"/>
      <c r="I26" s="2"/>
      <c r="J26" s="2"/>
      <c r="K26" s="2"/>
      <c r="L26" s="2"/>
      <c r="M26" s="2"/>
      <c r="N26" s="2"/>
      <c r="O26" s="2"/>
      <c r="P26" s="2"/>
    </row>
    <row r="27" spans="1:16" ht="13">
      <c r="A27" s="7" t="s">
        <v>85</v>
      </c>
      <c r="B27" s="10">
        <v>54808</v>
      </c>
      <c r="C27" s="10">
        <v>466334</v>
      </c>
      <c r="D27" s="13">
        <v>13139.30908829382</v>
      </c>
      <c r="E27" s="14">
        <v>112445.50540123458</v>
      </c>
      <c r="G27" s="2"/>
      <c r="H27" s="2"/>
      <c r="I27" s="2"/>
      <c r="J27" s="2"/>
      <c r="K27" s="2"/>
      <c r="L27" s="2"/>
      <c r="M27" s="2"/>
      <c r="N27" s="2"/>
      <c r="O27" s="2"/>
      <c r="P27" s="2"/>
    </row>
    <row r="28" spans="1:16" ht="13">
      <c r="A28" s="7" t="s">
        <v>86</v>
      </c>
      <c r="B28" s="10">
        <v>17869140</v>
      </c>
      <c r="C28" s="10">
        <v>17793499</v>
      </c>
      <c r="D28" s="13">
        <v>4283829.9810610609</v>
      </c>
      <c r="E28" s="14">
        <v>4290484.9054783955</v>
      </c>
      <c r="G28" s="2"/>
      <c r="H28" s="2"/>
      <c r="I28" s="2"/>
      <c r="J28" s="2"/>
      <c r="K28" s="2"/>
      <c r="L28" s="2"/>
      <c r="M28" s="2"/>
      <c r="N28" s="2"/>
      <c r="O28" s="2"/>
      <c r="P28" s="2"/>
    </row>
    <row r="29" spans="1:16" ht="13">
      <c r="A29" s="7" t="s">
        <v>87</v>
      </c>
      <c r="B29" s="10">
        <v>9782319</v>
      </c>
      <c r="C29" s="10">
        <v>9304341</v>
      </c>
      <c r="D29" s="13">
        <v>2345148.754584902</v>
      </c>
      <c r="E29" s="14">
        <v>2243523.5821759258</v>
      </c>
      <c r="G29" s="2"/>
      <c r="H29" s="2"/>
      <c r="I29" s="2"/>
      <c r="J29" s="2"/>
      <c r="K29" s="2"/>
      <c r="L29" s="2"/>
      <c r="M29" s="2"/>
      <c r="N29" s="2"/>
      <c r="O29" s="2"/>
      <c r="P29" s="2"/>
    </row>
    <row r="30" spans="1:16" ht="13">
      <c r="A30" s="7" t="s">
        <v>88</v>
      </c>
      <c r="B30" s="10">
        <v>4018618</v>
      </c>
      <c r="C30" s="10">
        <v>5257730</v>
      </c>
      <c r="D30" s="13">
        <v>963397.02251096792</v>
      </c>
      <c r="E30" s="14">
        <v>1267778.2600308643</v>
      </c>
      <c r="G30" s="2"/>
      <c r="H30" s="2"/>
      <c r="I30" s="2"/>
      <c r="J30" s="2"/>
      <c r="K30" s="2"/>
      <c r="L30" s="2"/>
      <c r="M30" s="2"/>
      <c r="N30" s="2"/>
      <c r="O30" s="2"/>
      <c r="P30" s="2"/>
    </row>
    <row r="31" spans="1:16" ht="13.5" thickBot="1">
      <c r="A31" s="62" t="s">
        <v>89</v>
      </c>
      <c r="B31" s="11">
        <v>13800937</v>
      </c>
      <c r="C31" s="11">
        <v>14562071</v>
      </c>
      <c r="D31" s="13">
        <v>3308545.7770958696</v>
      </c>
      <c r="E31" s="14">
        <v>3511301.8422067901</v>
      </c>
      <c r="G31" s="2"/>
      <c r="H31" s="2"/>
      <c r="I31" s="2"/>
      <c r="J31" s="2"/>
      <c r="K31" s="2"/>
      <c r="L31" s="2"/>
      <c r="M31" s="2"/>
      <c r="N31" s="2"/>
      <c r="O31" s="2"/>
      <c r="P31" s="2"/>
    </row>
    <row r="32" spans="1:16" ht="30" customHeight="1" thickBot="1">
      <c r="A32" s="312" t="s">
        <v>34</v>
      </c>
      <c r="B32" s="313"/>
      <c r="C32" s="313"/>
      <c r="D32" s="313"/>
      <c r="E32" s="314"/>
      <c r="G32" s="2"/>
      <c r="H32" s="2"/>
      <c r="I32" s="2"/>
      <c r="J32" s="2"/>
      <c r="K32" s="2"/>
      <c r="L32" s="2"/>
      <c r="M32" s="2"/>
      <c r="N32" s="2"/>
      <c r="O32" s="2"/>
      <c r="P32" s="2"/>
    </row>
    <row r="33" spans="1:16" ht="17.25" customHeight="1" thickBot="1">
      <c r="A33" s="292"/>
      <c r="B33" s="288" t="s">
        <v>1</v>
      </c>
      <c r="C33" s="289"/>
      <c r="D33" s="290" t="s">
        <v>2</v>
      </c>
      <c r="E33" s="291"/>
      <c r="G33" s="2"/>
      <c r="H33" s="2"/>
      <c r="I33" s="2"/>
      <c r="J33" s="2"/>
      <c r="K33" s="2"/>
      <c r="L33" s="2"/>
      <c r="M33" s="2"/>
      <c r="N33" s="2"/>
      <c r="O33" s="2"/>
      <c r="P33" s="2"/>
    </row>
    <row r="34" spans="1:16" ht="31.5" thickBot="1">
      <c r="A34" s="293"/>
      <c r="B34" s="5" t="s">
        <v>27</v>
      </c>
      <c r="C34" s="5" t="s">
        <v>23</v>
      </c>
      <c r="D34" s="5" t="s">
        <v>27</v>
      </c>
      <c r="E34" s="5" t="s">
        <v>23</v>
      </c>
      <c r="G34" s="2"/>
      <c r="H34" s="2"/>
      <c r="I34" s="2"/>
      <c r="J34" s="2"/>
      <c r="K34" s="2"/>
      <c r="L34" s="2"/>
      <c r="M34" s="2"/>
      <c r="N34" s="2"/>
      <c r="O34" s="2"/>
      <c r="P34" s="2"/>
    </row>
    <row r="35" spans="1:16" ht="13">
      <c r="A35" s="61" t="s">
        <v>65</v>
      </c>
      <c r="B35" s="8">
        <v>2389317</v>
      </c>
      <c r="C35" s="8">
        <v>3088284</v>
      </c>
      <c r="D35" s="13">
        <v>570324.39012746455</v>
      </c>
      <c r="E35" s="14">
        <v>739921.41453831038</v>
      </c>
      <c r="G35" s="2"/>
      <c r="H35" s="2"/>
      <c r="I35" s="2"/>
      <c r="J35" s="2"/>
      <c r="K35" s="2"/>
      <c r="L35" s="2"/>
      <c r="M35" s="2"/>
      <c r="N35" s="2"/>
      <c r="O35" s="2"/>
      <c r="P35" s="2"/>
    </row>
    <row r="36" spans="1:16" ht="13">
      <c r="A36" s="7" t="s">
        <v>66</v>
      </c>
      <c r="B36" s="10">
        <v>18109</v>
      </c>
      <c r="C36" s="10">
        <v>180052</v>
      </c>
      <c r="D36" s="13">
        <v>4322.5760252064738</v>
      </c>
      <c r="E36" s="14">
        <v>43138.626671139013</v>
      </c>
      <c r="G36" s="2"/>
      <c r="H36" s="2"/>
      <c r="I36" s="2"/>
      <c r="J36" s="2"/>
      <c r="K36" s="2"/>
      <c r="L36" s="2"/>
      <c r="M36" s="2"/>
      <c r="N36" s="2"/>
      <c r="O36" s="2"/>
      <c r="P36" s="2"/>
    </row>
    <row r="37" spans="1:16" ht="13">
      <c r="A37" s="7" t="s">
        <v>214</v>
      </c>
      <c r="B37" s="10">
        <v>14394</v>
      </c>
      <c r="C37" s="10">
        <v>244312</v>
      </c>
      <c r="D37" s="13">
        <v>3435.8141977371461</v>
      </c>
      <c r="E37" s="14">
        <v>58534.668647275867</v>
      </c>
      <c r="G37" s="2"/>
      <c r="H37" s="2"/>
      <c r="I37" s="2"/>
      <c r="J37" s="2"/>
      <c r="K37" s="2"/>
      <c r="L37" s="2"/>
      <c r="M37" s="2"/>
      <c r="N37" s="2"/>
      <c r="O37" s="2"/>
      <c r="P37" s="2"/>
    </row>
    <row r="38" spans="1:16" ht="13">
      <c r="A38" s="7" t="s">
        <v>67</v>
      </c>
      <c r="B38" s="10">
        <v>1755</v>
      </c>
      <c r="C38" s="10">
        <v>244710</v>
      </c>
      <c r="D38" s="13">
        <v>418.91440301713851</v>
      </c>
      <c r="E38" s="14">
        <v>58630.02539652116</v>
      </c>
      <c r="G38" s="2"/>
      <c r="H38" s="2"/>
      <c r="I38" s="2"/>
      <c r="J38" s="2"/>
      <c r="K38" s="2"/>
      <c r="L38" s="2"/>
      <c r="M38" s="2"/>
      <c r="N38" s="2"/>
      <c r="O38" s="2"/>
      <c r="P38" s="2"/>
    </row>
    <row r="39" spans="1:16" ht="13">
      <c r="A39" s="7" t="s">
        <v>70</v>
      </c>
      <c r="B39" s="57">
        <v>6181</v>
      </c>
      <c r="C39" s="57">
        <v>3331</v>
      </c>
      <c r="D39" s="58">
        <v>1475.3902706831527</v>
      </c>
      <c r="E39" s="59">
        <v>798.07369782931619</v>
      </c>
      <c r="G39" s="2"/>
      <c r="H39" s="2"/>
      <c r="I39" s="2"/>
      <c r="J39" s="2"/>
      <c r="K39" s="2"/>
      <c r="L39" s="2"/>
      <c r="M39" s="2"/>
      <c r="N39" s="2"/>
      <c r="O39" s="2"/>
      <c r="P39" s="2"/>
    </row>
    <row r="40" spans="1:16" ht="13">
      <c r="A40" s="7" t="s">
        <v>71</v>
      </c>
      <c r="B40" s="10">
        <v>7936</v>
      </c>
      <c r="C40" s="10">
        <v>248041</v>
      </c>
      <c r="D40" s="13">
        <v>1894.3046737002912</v>
      </c>
      <c r="E40" s="14">
        <v>59428.099094350473</v>
      </c>
      <c r="G40" s="2"/>
      <c r="H40" s="2"/>
      <c r="I40" s="2"/>
      <c r="J40" s="2"/>
      <c r="K40" s="2"/>
      <c r="L40" s="2"/>
      <c r="M40" s="2"/>
      <c r="N40" s="2"/>
      <c r="O40" s="2"/>
      <c r="P40" s="2"/>
    </row>
    <row r="41" spans="1:16" ht="13">
      <c r="A41" s="7" t="s">
        <v>74</v>
      </c>
      <c r="B41" s="12">
        <v>1.0013983092336169E-3</v>
      </c>
      <c r="C41" s="12">
        <v>0.13963087193877971</v>
      </c>
      <c r="D41" s="18">
        <v>2.39031438686594E-4</v>
      </c>
      <c r="E41" s="19">
        <v>3.3454135784843478E-2</v>
      </c>
      <c r="G41" s="2"/>
      <c r="H41" s="2"/>
      <c r="I41" s="2"/>
      <c r="J41" s="2"/>
      <c r="K41" s="2"/>
      <c r="L41" s="2"/>
      <c r="M41" s="2"/>
      <c r="N41" s="2"/>
      <c r="O41" s="2"/>
      <c r="P41" s="2"/>
    </row>
    <row r="42" spans="1:16" ht="25.5">
      <c r="A42" s="7" t="s">
        <v>75</v>
      </c>
      <c r="B42" s="10">
        <v>1752549394</v>
      </c>
      <c r="C42" s="10">
        <v>1752549394</v>
      </c>
      <c r="D42" s="13">
        <v>1752549394</v>
      </c>
      <c r="E42" s="14">
        <v>1752549394</v>
      </c>
      <c r="G42" s="2"/>
      <c r="H42" s="2"/>
      <c r="I42" s="2"/>
      <c r="J42" s="2"/>
      <c r="K42" s="2"/>
      <c r="L42" s="2"/>
      <c r="M42" s="2"/>
      <c r="N42" s="2"/>
      <c r="O42" s="2"/>
      <c r="P42" s="2"/>
    </row>
    <row r="43" spans="1:16" ht="13">
      <c r="A43" s="7" t="s">
        <v>76</v>
      </c>
      <c r="B43" s="57">
        <v>-20407</v>
      </c>
      <c r="C43" s="57">
        <v>605457</v>
      </c>
      <c r="D43" s="58">
        <v>-4871.1032606101116</v>
      </c>
      <c r="E43" s="59">
        <v>145061.33499448944</v>
      </c>
      <c r="G43" s="2"/>
      <c r="H43" s="2"/>
      <c r="I43" s="2"/>
      <c r="J43" s="2"/>
      <c r="K43" s="2"/>
      <c r="L43" s="2"/>
      <c r="M43" s="2"/>
      <c r="N43" s="2"/>
      <c r="O43" s="2"/>
      <c r="P43" s="2"/>
    </row>
    <row r="44" spans="1:16" ht="13">
      <c r="A44" s="7" t="s">
        <v>77</v>
      </c>
      <c r="B44" s="57">
        <v>-565298</v>
      </c>
      <c r="C44" s="57">
        <v>-795562</v>
      </c>
      <c r="D44" s="58">
        <v>-134935.31293263953</v>
      </c>
      <c r="E44" s="59">
        <v>-190607.55814844987</v>
      </c>
      <c r="G44" s="2"/>
      <c r="H44" s="2"/>
      <c r="I44" s="2"/>
      <c r="J44" s="2"/>
      <c r="K44" s="2"/>
      <c r="L44" s="2"/>
      <c r="M44" s="2"/>
      <c r="N44" s="2"/>
      <c r="O44" s="2"/>
      <c r="P44" s="2"/>
    </row>
    <row r="45" spans="1:16" ht="13">
      <c r="A45" s="7" t="s">
        <v>78</v>
      </c>
      <c r="B45" s="57">
        <v>562058</v>
      </c>
      <c r="C45" s="57">
        <v>439887</v>
      </c>
      <c r="D45" s="58">
        <v>134161.9324963002</v>
      </c>
      <c r="E45" s="59">
        <v>105392.44812880349</v>
      </c>
      <c r="G45" s="2"/>
      <c r="H45" s="2"/>
      <c r="I45" s="2"/>
      <c r="J45" s="2"/>
      <c r="K45" s="2"/>
      <c r="L45" s="2"/>
      <c r="M45" s="2"/>
      <c r="N45" s="2"/>
      <c r="O45" s="2"/>
      <c r="P45" s="2"/>
    </row>
    <row r="46" spans="1:16" ht="13.5" thickBot="1">
      <c r="A46" s="62" t="s">
        <v>90</v>
      </c>
      <c r="B46" s="60">
        <v>-23647</v>
      </c>
      <c r="C46" s="60">
        <v>249782</v>
      </c>
      <c r="D46" s="58">
        <v>-5644.4836969494436</v>
      </c>
      <c r="E46" s="59">
        <v>59845.22497484307</v>
      </c>
      <c r="G46" s="2"/>
      <c r="H46" s="2"/>
      <c r="I46" s="2"/>
      <c r="J46" s="2"/>
      <c r="K46" s="2"/>
      <c r="L46" s="2"/>
      <c r="M46" s="2"/>
      <c r="N46" s="2"/>
      <c r="O46" s="2"/>
      <c r="P46" s="2"/>
    </row>
    <row r="47" spans="1:16" ht="18" customHeight="1" thickBot="1">
      <c r="A47" s="4"/>
      <c r="B47" s="6" t="s">
        <v>42</v>
      </c>
      <c r="C47" s="5" t="s">
        <v>39</v>
      </c>
      <c r="D47" s="6" t="s">
        <v>42</v>
      </c>
      <c r="E47" s="5" t="s">
        <v>39</v>
      </c>
      <c r="G47" s="2"/>
      <c r="H47" s="2"/>
      <c r="I47" s="2"/>
      <c r="J47" s="2"/>
      <c r="K47" s="2"/>
      <c r="L47" s="2"/>
      <c r="M47" s="2"/>
      <c r="N47" s="2"/>
      <c r="O47" s="2"/>
      <c r="P47" s="2"/>
    </row>
    <row r="48" spans="1:16" ht="13">
      <c r="A48" s="61" t="s">
        <v>80</v>
      </c>
      <c r="B48" s="8">
        <v>26544859</v>
      </c>
      <c r="C48" s="8">
        <v>25968345</v>
      </c>
      <c r="D48" s="8">
        <v>6363689.7370124431</v>
      </c>
      <c r="E48" s="9">
        <v>6261657.2627314823</v>
      </c>
      <c r="G48" s="2"/>
      <c r="H48" s="2"/>
      <c r="I48" s="2"/>
      <c r="J48" s="2"/>
      <c r="K48" s="2"/>
      <c r="L48" s="2"/>
      <c r="M48" s="2"/>
      <c r="N48" s="2"/>
      <c r="O48" s="2"/>
      <c r="P48" s="2"/>
    </row>
    <row r="49" spans="1:16" ht="13">
      <c r="A49" s="7" t="s">
        <v>81</v>
      </c>
      <c r="B49" s="10">
        <v>1564286</v>
      </c>
      <c r="C49" s="10">
        <v>1993786</v>
      </c>
      <c r="D49" s="15">
        <v>375010.62707069743</v>
      </c>
      <c r="E49" s="14">
        <v>480754.72608024697</v>
      </c>
      <c r="G49" s="2"/>
      <c r="H49" s="2"/>
      <c r="I49" s="2"/>
      <c r="J49" s="2"/>
      <c r="K49" s="2"/>
      <c r="L49" s="2"/>
      <c r="M49" s="2"/>
      <c r="N49" s="2"/>
      <c r="O49" s="2"/>
      <c r="P49" s="2"/>
    </row>
    <row r="50" spans="1:16" ht="13">
      <c r="A50" s="7" t="s">
        <v>82</v>
      </c>
      <c r="B50" s="10">
        <v>28109145</v>
      </c>
      <c r="C50" s="10">
        <v>27962131</v>
      </c>
      <c r="D50" s="15">
        <v>6738701.3640831402</v>
      </c>
      <c r="E50" s="14">
        <v>6742411.9888117285</v>
      </c>
      <c r="G50" s="2"/>
      <c r="H50" s="2"/>
      <c r="I50" s="2"/>
      <c r="J50" s="2"/>
      <c r="K50" s="2"/>
      <c r="L50" s="2"/>
      <c r="M50" s="2"/>
      <c r="N50" s="2"/>
      <c r="O50" s="2"/>
      <c r="P50" s="2"/>
    </row>
    <row r="51" spans="1:16" ht="13">
      <c r="A51" s="7" t="s">
        <v>83</v>
      </c>
      <c r="B51" s="10">
        <v>8762747</v>
      </c>
      <c r="C51" s="10">
        <v>8762747</v>
      </c>
      <c r="D51" s="15">
        <v>2100723.2757174023</v>
      </c>
      <c r="E51" s="14">
        <v>2112930.893132716</v>
      </c>
      <c r="G51" s="2"/>
      <c r="H51" s="2"/>
      <c r="I51" s="2"/>
      <c r="J51" s="2"/>
      <c r="K51" s="2"/>
      <c r="L51" s="2"/>
      <c r="M51" s="2"/>
      <c r="N51" s="2"/>
      <c r="O51" s="2"/>
      <c r="P51" s="2"/>
    </row>
    <row r="52" spans="1:16" ht="13">
      <c r="A52" s="7" t="s">
        <v>86</v>
      </c>
      <c r="B52" s="10">
        <v>19451098</v>
      </c>
      <c r="C52" s="10">
        <v>19443162</v>
      </c>
      <c r="D52" s="15">
        <v>4663078.1770671019</v>
      </c>
      <c r="E52" s="14">
        <v>4688262.4421296297</v>
      </c>
      <c r="G52" s="2"/>
      <c r="H52" s="2"/>
      <c r="I52" s="2"/>
      <c r="J52" s="2"/>
      <c r="K52" s="2"/>
      <c r="L52" s="2"/>
      <c r="M52" s="2"/>
      <c r="N52" s="2"/>
      <c r="O52" s="2"/>
      <c r="P52" s="2"/>
    </row>
    <row r="53" spans="1:16" ht="13">
      <c r="A53" s="7" t="s">
        <v>87</v>
      </c>
      <c r="B53" s="10">
        <v>5913778</v>
      </c>
      <c r="C53" s="10">
        <v>5576565</v>
      </c>
      <c r="D53" s="15">
        <v>1417730.2040131376</v>
      </c>
      <c r="E53" s="14">
        <v>1344657.8414351852</v>
      </c>
      <c r="G53" s="2"/>
      <c r="H53" s="2"/>
      <c r="I53" s="2"/>
      <c r="J53" s="2"/>
      <c r="K53" s="2"/>
      <c r="L53" s="2"/>
      <c r="M53" s="2"/>
      <c r="N53" s="2"/>
      <c r="O53" s="2"/>
      <c r="P53" s="2"/>
    </row>
    <row r="54" spans="1:16" ht="13">
      <c r="A54" s="7" t="s">
        <v>88</v>
      </c>
      <c r="B54" s="10">
        <v>2744269</v>
      </c>
      <c r="C54" s="10">
        <v>2942404</v>
      </c>
      <c r="D54" s="15">
        <v>657892.98300290084</v>
      </c>
      <c r="E54" s="14">
        <v>709491.7052469136</v>
      </c>
      <c r="G54" s="2"/>
      <c r="H54" s="2"/>
      <c r="I54" s="2"/>
      <c r="J54" s="2"/>
      <c r="K54" s="2"/>
      <c r="L54" s="2"/>
      <c r="M54" s="2"/>
      <c r="N54" s="2"/>
      <c r="O54" s="2"/>
      <c r="P54" s="2"/>
    </row>
    <row r="55" spans="1:16" ht="13.5" thickBot="1">
      <c r="A55" s="65" t="s">
        <v>89</v>
      </c>
      <c r="B55" s="11">
        <v>8658047</v>
      </c>
      <c r="C55" s="11">
        <v>8518969</v>
      </c>
      <c r="D55" s="16">
        <v>2075623.1870160385</v>
      </c>
      <c r="E55" s="27">
        <v>2054149.5466820989</v>
      </c>
      <c r="G55" s="2"/>
      <c r="H55" s="2"/>
      <c r="I55" s="2"/>
      <c r="J55" s="2"/>
      <c r="K55" s="2"/>
      <c r="L55" s="2"/>
      <c r="M55" s="2"/>
      <c r="N55" s="2"/>
      <c r="O55" s="2"/>
      <c r="P55" s="2"/>
    </row>
    <row r="56" spans="1:16" ht="13">
      <c r="G56" s="2"/>
      <c r="H56" s="2"/>
      <c r="I56" s="2"/>
      <c r="J56" s="2"/>
      <c r="K56" s="2"/>
      <c r="L56" s="2"/>
      <c r="M56" s="2"/>
      <c r="N56" s="2"/>
      <c r="O56" s="2"/>
      <c r="P56" s="2"/>
    </row>
    <row r="57" spans="1:16" ht="13">
      <c r="G57" s="2"/>
      <c r="H57" s="2"/>
      <c r="I57" s="2"/>
      <c r="J57" s="2"/>
      <c r="K57" s="2"/>
      <c r="L57" s="2"/>
      <c r="M57" s="2"/>
      <c r="N57" s="2"/>
      <c r="O57" s="2"/>
      <c r="P57" s="2"/>
    </row>
    <row r="58" spans="1:16" ht="13">
      <c r="A58" s="1" t="s">
        <v>137</v>
      </c>
      <c r="G58" s="2"/>
      <c r="H58" s="2"/>
      <c r="I58" s="2"/>
      <c r="J58" s="2"/>
      <c r="K58" s="2"/>
      <c r="L58" s="2"/>
      <c r="M58" s="2"/>
      <c r="N58" s="2"/>
      <c r="O58" s="2"/>
      <c r="P58" s="2"/>
    </row>
    <row r="59" spans="1:16" ht="24.75" customHeight="1">
      <c r="A59" s="278" t="s">
        <v>138</v>
      </c>
      <c r="B59" s="287"/>
      <c r="C59" s="287"/>
      <c r="D59" s="287"/>
      <c r="E59" s="287"/>
      <c r="G59" s="2"/>
      <c r="H59" s="2"/>
      <c r="I59" s="2"/>
      <c r="J59" s="2"/>
      <c r="K59" s="2"/>
      <c r="L59" s="2"/>
      <c r="M59" s="2"/>
      <c r="N59" s="2"/>
      <c r="O59" s="2"/>
      <c r="P59" s="2"/>
    </row>
    <row r="60" spans="1:16" ht="38.25" customHeight="1">
      <c r="A60" s="278" t="s">
        <v>139</v>
      </c>
      <c r="B60" s="278"/>
      <c r="C60" s="278"/>
      <c r="D60" s="278"/>
      <c r="E60" s="278"/>
      <c r="G60" s="2"/>
      <c r="H60" s="2"/>
      <c r="I60" s="2"/>
      <c r="J60" s="2"/>
      <c r="K60" s="2"/>
      <c r="L60" s="2"/>
      <c r="M60" s="2"/>
      <c r="N60" s="2"/>
      <c r="O60" s="2"/>
      <c r="P60" s="2"/>
    </row>
    <row r="61" spans="1:16" ht="13">
      <c r="G61" s="2"/>
      <c r="H61" s="2"/>
      <c r="I61" s="2"/>
      <c r="J61" s="2"/>
      <c r="K61" s="2"/>
      <c r="L61" s="2"/>
      <c r="M61" s="2"/>
      <c r="N61" s="2"/>
      <c r="O61" s="2"/>
      <c r="P61" s="2"/>
    </row>
    <row r="62" spans="1:16" ht="13">
      <c r="G62" s="2"/>
      <c r="H62" s="2"/>
      <c r="I62" s="2"/>
      <c r="J62" s="2"/>
      <c r="K62" s="2"/>
      <c r="L62" s="2"/>
      <c r="M62" s="2"/>
      <c r="N62" s="2"/>
      <c r="O62" s="2"/>
      <c r="P62" s="2"/>
    </row>
    <row r="63" spans="1:16" ht="13">
      <c r="G63" s="2"/>
      <c r="H63" s="2"/>
      <c r="I63" s="2"/>
      <c r="J63" s="2"/>
      <c r="K63" s="2"/>
      <c r="L63" s="2"/>
      <c r="M63" s="2"/>
      <c r="N63" s="2"/>
      <c r="O63" s="2"/>
      <c r="P63" s="2"/>
    </row>
    <row r="64" spans="1:16" ht="13">
      <c r="G64" s="2"/>
      <c r="H64" s="2"/>
      <c r="I64" s="2"/>
      <c r="J64" s="2"/>
      <c r="K64" s="2"/>
      <c r="L64" s="2"/>
      <c r="M64" s="2"/>
      <c r="N64" s="2"/>
      <c r="O64" s="2"/>
      <c r="P64" s="2"/>
    </row>
    <row r="65" spans="7:16" ht="13">
      <c r="G65" s="2"/>
      <c r="H65" s="2"/>
      <c r="I65" s="2"/>
      <c r="J65" s="2"/>
      <c r="K65" s="2"/>
      <c r="L65" s="2"/>
      <c r="M65" s="2"/>
      <c r="N65" s="2"/>
      <c r="O65" s="2"/>
      <c r="P65" s="2"/>
    </row>
    <row r="66" spans="7:16" ht="13">
      <c r="G66" s="2"/>
      <c r="H66" s="2"/>
      <c r="I66" s="2"/>
      <c r="J66" s="2"/>
      <c r="K66" s="2"/>
      <c r="L66" s="2"/>
      <c r="M66" s="2"/>
      <c r="N66" s="2"/>
      <c r="O66" s="2"/>
      <c r="P66" s="2"/>
    </row>
    <row r="67" spans="7:16" ht="13">
      <c r="G67" s="2"/>
      <c r="H67" s="2"/>
      <c r="I67" s="2"/>
      <c r="J67" s="2"/>
      <c r="K67" s="2"/>
      <c r="L67" s="2"/>
      <c r="M67" s="2"/>
      <c r="N67" s="2"/>
      <c r="O67" s="2"/>
      <c r="P67" s="2"/>
    </row>
  </sheetData>
  <customSheetViews>
    <customSheetView guid="{0BEBA397-9DCB-486C-80C9-7AF2B6BDE866}">
      <selection activeCell="G3" sqref="G3"/>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topLeftCell="A34">
      <selection activeCell="B48" sqref="B48:E55"/>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G3" sqref="G3"/>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70"/>
  <sheetViews>
    <sheetView workbookViewId="0">
      <selection activeCell="A7" sqref="A7"/>
    </sheetView>
  </sheetViews>
  <sheetFormatPr defaultColWidth="9" defaultRowHeight="12.5"/>
  <cols>
    <col min="1" max="1" width="46.5820312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40.5" thickBot="1">
      <c r="A2" s="280"/>
      <c r="B2" s="5" t="s">
        <v>28</v>
      </c>
      <c r="C2" s="5" t="s">
        <v>159</v>
      </c>
      <c r="D2" s="5" t="s">
        <v>28</v>
      </c>
      <c r="E2" s="5" t="s">
        <v>159</v>
      </c>
    </row>
    <row r="3" spans="1:16" s="2" customFormat="1" ht="27" customHeight="1" thickBot="1">
      <c r="A3" s="281" t="s">
        <v>3</v>
      </c>
      <c r="B3" s="282"/>
      <c r="C3" s="282"/>
      <c r="D3" s="282"/>
      <c r="E3" s="283"/>
    </row>
    <row r="4" spans="1:16" ht="13">
      <c r="A4" s="61" t="s">
        <v>65</v>
      </c>
      <c r="B4" s="8">
        <v>9226315</v>
      </c>
      <c r="C4" s="8">
        <v>9706524</v>
      </c>
      <c r="D4" s="13">
        <v>2208097.5971663794</v>
      </c>
      <c r="E4" s="14">
        <v>2303399.1457047933</v>
      </c>
      <c r="G4" s="2"/>
      <c r="H4" s="2"/>
      <c r="I4" s="2"/>
      <c r="J4" s="2"/>
      <c r="K4" s="2"/>
      <c r="L4" s="2"/>
      <c r="M4" s="2"/>
      <c r="N4" s="2"/>
      <c r="O4" s="2"/>
      <c r="P4" s="2"/>
    </row>
    <row r="5" spans="1:16" ht="13">
      <c r="A5" s="7" t="s">
        <v>66</v>
      </c>
      <c r="B5" s="10">
        <v>1082454</v>
      </c>
      <c r="C5" s="10">
        <v>1189774</v>
      </c>
      <c r="D5" s="13">
        <v>259059.44859276278</v>
      </c>
      <c r="E5" s="14">
        <v>282338.39582344564</v>
      </c>
      <c r="G5" s="2"/>
      <c r="H5" s="2"/>
      <c r="I5" s="2"/>
      <c r="J5" s="2"/>
      <c r="K5" s="2"/>
      <c r="L5" s="2"/>
      <c r="M5" s="2"/>
      <c r="N5" s="2"/>
      <c r="O5" s="2"/>
      <c r="P5" s="2"/>
    </row>
    <row r="6" spans="1:16" ht="13">
      <c r="A6" s="7" t="s">
        <v>214</v>
      </c>
      <c r="B6" s="10">
        <v>925543</v>
      </c>
      <c r="C6" s="10">
        <v>1086154</v>
      </c>
      <c r="D6" s="13">
        <v>221506.55753398431</v>
      </c>
      <c r="E6" s="14">
        <v>257748.93213099192</v>
      </c>
      <c r="G6" s="2"/>
      <c r="H6" s="2"/>
      <c r="I6" s="2"/>
      <c r="J6" s="2"/>
      <c r="K6" s="2"/>
      <c r="L6" s="2"/>
      <c r="M6" s="2"/>
      <c r="N6" s="2"/>
      <c r="O6" s="2"/>
      <c r="P6" s="2"/>
    </row>
    <row r="7" spans="1:16" ht="13">
      <c r="A7" s="7" t="s">
        <v>67</v>
      </c>
      <c r="B7" s="10">
        <v>733922</v>
      </c>
      <c r="C7" s="10">
        <v>891882</v>
      </c>
      <c r="D7" s="13">
        <v>175645.65900823282</v>
      </c>
      <c r="E7" s="14">
        <v>211647.36592311342</v>
      </c>
      <c r="G7" s="2"/>
      <c r="H7" s="2"/>
      <c r="I7" s="2"/>
      <c r="J7" s="2"/>
      <c r="K7" s="2"/>
      <c r="L7" s="2"/>
      <c r="M7" s="2"/>
      <c r="N7" s="2"/>
      <c r="O7" s="2"/>
      <c r="P7" s="2"/>
    </row>
    <row r="8" spans="1:16" ht="13">
      <c r="A8" s="7" t="s">
        <v>68</v>
      </c>
      <c r="B8" s="10">
        <v>730290</v>
      </c>
      <c r="C8" s="10">
        <v>849232</v>
      </c>
      <c r="D8" s="13">
        <v>174777.4267662263</v>
      </c>
      <c r="E8" s="14">
        <v>201526.34076886566</v>
      </c>
      <c r="G8" s="2"/>
      <c r="H8" s="2"/>
      <c r="I8" s="2"/>
      <c r="J8" s="2"/>
      <c r="K8" s="2"/>
      <c r="L8" s="2"/>
      <c r="M8" s="2"/>
      <c r="N8" s="2"/>
      <c r="O8" s="2"/>
      <c r="P8" s="2"/>
    </row>
    <row r="9" spans="1:16" ht="13">
      <c r="A9" s="7" t="s">
        <v>69</v>
      </c>
      <c r="B9" s="10">
        <v>3632</v>
      </c>
      <c r="C9" s="10">
        <v>42650</v>
      </c>
      <c r="D9" s="13">
        <v>869.23224200650964</v>
      </c>
      <c r="E9" s="14">
        <v>10121.025154247745</v>
      </c>
      <c r="G9" s="2"/>
      <c r="H9" s="2"/>
      <c r="I9" s="2"/>
      <c r="J9" s="2"/>
      <c r="K9" s="2"/>
      <c r="L9" s="2"/>
      <c r="M9" s="2"/>
      <c r="N9" s="2"/>
      <c r="O9" s="2"/>
      <c r="P9" s="2"/>
    </row>
    <row r="10" spans="1:16" ht="13">
      <c r="A10" s="7" t="s">
        <v>70</v>
      </c>
      <c r="B10" s="56">
        <v>-12770</v>
      </c>
      <c r="C10" s="56">
        <v>34571</v>
      </c>
      <c r="D10" s="100">
        <v>-3056.193758376412</v>
      </c>
      <c r="E10" s="101">
        <v>8203.8443284290461</v>
      </c>
      <c r="G10" s="2"/>
      <c r="H10" s="2"/>
      <c r="I10" s="2"/>
      <c r="J10" s="2"/>
      <c r="K10" s="2"/>
      <c r="L10" s="2"/>
      <c r="M10" s="2"/>
      <c r="N10" s="2"/>
      <c r="O10" s="2"/>
      <c r="P10" s="2"/>
    </row>
    <row r="11" spans="1:16" ht="13">
      <c r="A11" s="7" t="s">
        <v>71</v>
      </c>
      <c r="B11" s="10">
        <v>721152</v>
      </c>
      <c r="C11" s="10">
        <v>926453</v>
      </c>
      <c r="D11" s="13">
        <v>172590.46524985641</v>
      </c>
      <c r="E11" s="14">
        <v>219851.21025154245</v>
      </c>
      <c r="G11" s="2"/>
      <c r="H11" s="2"/>
      <c r="I11" s="2"/>
      <c r="J11" s="2"/>
      <c r="K11" s="2"/>
      <c r="L11" s="2"/>
      <c r="M11" s="2"/>
      <c r="N11" s="2"/>
      <c r="O11" s="2"/>
      <c r="P11" s="2"/>
    </row>
    <row r="12" spans="1:16" ht="25.5">
      <c r="A12" s="7" t="s">
        <v>72</v>
      </c>
      <c r="B12" s="10">
        <v>717505</v>
      </c>
      <c r="C12" s="10">
        <v>882324</v>
      </c>
      <c r="D12" s="13">
        <v>171716.6431169826</v>
      </c>
      <c r="E12" s="14">
        <v>209379.21214997626</v>
      </c>
      <c r="G12" s="2"/>
      <c r="H12" s="2"/>
      <c r="I12" s="2"/>
      <c r="J12" s="2"/>
      <c r="K12" s="2"/>
      <c r="L12" s="2"/>
      <c r="M12" s="2"/>
      <c r="N12" s="2"/>
      <c r="O12" s="2"/>
      <c r="P12" s="2"/>
    </row>
    <row r="13" spans="1:16" ht="25.5">
      <c r="A13" s="7" t="s">
        <v>73</v>
      </c>
      <c r="B13" s="10">
        <v>3647</v>
      </c>
      <c r="C13" s="10">
        <v>44129</v>
      </c>
      <c r="D13" s="13">
        <v>872.82213287382729</v>
      </c>
      <c r="E13" s="14">
        <v>10471.998101566207</v>
      </c>
      <c r="G13" s="2"/>
      <c r="H13" s="2"/>
      <c r="I13" s="2"/>
      <c r="J13" s="2"/>
      <c r="K13" s="2"/>
      <c r="L13" s="2"/>
      <c r="M13" s="2"/>
      <c r="N13" s="2"/>
      <c r="O13" s="2"/>
      <c r="P13" s="2"/>
    </row>
    <row r="14" spans="1:16" ht="13">
      <c r="A14" s="7" t="s">
        <v>74</v>
      </c>
      <c r="B14" s="12">
        <v>0.41670152207989636</v>
      </c>
      <c r="C14" s="12">
        <v>0.48382487985956302</v>
      </c>
      <c r="D14" s="18">
        <v>9.9727532567465152E-2</v>
      </c>
      <c r="E14" s="19">
        <v>0.11481368767431489</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997673</v>
      </c>
      <c r="C16" s="57">
        <v>1840467</v>
      </c>
      <c r="D16" s="58">
        <v>238769.14608462571</v>
      </c>
      <c r="E16" s="59">
        <v>436750.59326056001</v>
      </c>
      <c r="G16" s="2"/>
      <c r="H16" s="2"/>
      <c r="I16" s="2"/>
      <c r="J16" s="2"/>
      <c r="K16" s="2"/>
      <c r="L16" s="2"/>
      <c r="M16" s="2"/>
      <c r="N16" s="2"/>
      <c r="O16" s="2"/>
      <c r="P16" s="2"/>
    </row>
    <row r="17" spans="1:17" ht="13">
      <c r="A17" s="7" t="s">
        <v>77</v>
      </c>
      <c r="B17" s="57">
        <v>-1712282</v>
      </c>
      <c r="C17" s="57">
        <v>-1894285</v>
      </c>
      <c r="D17" s="58">
        <v>-409793.70093815814</v>
      </c>
      <c r="E17" s="59">
        <v>-449521.83198860934</v>
      </c>
      <c r="G17" s="2"/>
      <c r="H17" s="2"/>
      <c r="I17" s="2"/>
      <c r="J17" s="2"/>
      <c r="K17" s="2"/>
      <c r="L17" s="2"/>
      <c r="M17" s="2"/>
      <c r="N17" s="2"/>
      <c r="O17" s="2"/>
      <c r="P17" s="2"/>
    </row>
    <row r="18" spans="1:17" ht="13">
      <c r="A18" s="7" t="s">
        <v>78</v>
      </c>
      <c r="B18" s="57">
        <v>404871</v>
      </c>
      <c r="C18" s="57">
        <v>9972</v>
      </c>
      <c r="D18" s="58">
        <v>96896.180356117184</v>
      </c>
      <c r="E18" s="59">
        <v>2366.3977218794494</v>
      </c>
      <c r="G18" s="2"/>
      <c r="H18" s="2"/>
      <c r="I18" s="2"/>
      <c r="J18" s="2"/>
      <c r="K18" s="2"/>
      <c r="L18" s="2"/>
      <c r="M18" s="2"/>
      <c r="N18" s="2"/>
      <c r="O18" s="2"/>
      <c r="P18" s="2"/>
    </row>
    <row r="19" spans="1:17" ht="13.5" thickBot="1">
      <c r="A19" s="62" t="s">
        <v>79</v>
      </c>
      <c r="B19" s="60">
        <v>-309738</v>
      </c>
      <c r="C19" s="60">
        <v>-43846</v>
      </c>
      <c r="D19" s="58">
        <v>-74129.37449741528</v>
      </c>
      <c r="E19" s="59">
        <v>-10404.841006169909</v>
      </c>
      <c r="G19" s="2"/>
      <c r="H19" s="2"/>
      <c r="I19" s="2"/>
      <c r="J19" s="2"/>
      <c r="K19" s="2"/>
      <c r="L19" s="2"/>
      <c r="M19" s="2"/>
      <c r="N19" s="2"/>
      <c r="O19" s="2"/>
      <c r="P19" s="2"/>
    </row>
    <row r="20" spans="1:17" s="2" customFormat="1" ht="18" customHeight="1" thickBot="1">
      <c r="A20" s="3"/>
      <c r="B20" s="6" t="s">
        <v>41</v>
      </c>
      <c r="C20" s="5" t="s">
        <v>39</v>
      </c>
      <c r="D20" s="6" t="s">
        <v>41</v>
      </c>
      <c r="E20" s="5" t="s">
        <v>39</v>
      </c>
    </row>
    <row r="21" spans="1:17" ht="13">
      <c r="A21" s="61" t="s">
        <v>80</v>
      </c>
      <c r="B21" s="8">
        <v>27954014</v>
      </c>
      <c r="C21" s="8">
        <v>27567008</v>
      </c>
      <c r="D21" s="13">
        <v>6718261.4338244135</v>
      </c>
      <c r="E21" s="14">
        <v>6647137.3456790131</v>
      </c>
      <c r="G21" s="2"/>
      <c r="H21" s="2"/>
      <c r="I21" s="2"/>
      <c r="J21" s="2"/>
      <c r="K21" s="2"/>
      <c r="L21" s="2"/>
      <c r="M21" s="2"/>
      <c r="N21" s="2"/>
      <c r="O21" s="2"/>
      <c r="P21" s="2"/>
    </row>
    <row r="22" spans="1:17" ht="13">
      <c r="A22" s="7" t="s">
        <v>81</v>
      </c>
      <c r="B22" s="10">
        <v>3609555</v>
      </c>
      <c r="C22" s="10">
        <v>4755521</v>
      </c>
      <c r="D22" s="13">
        <v>867493.81143502612</v>
      </c>
      <c r="E22" s="14">
        <v>1146683.3398919753</v>
      </c>
      <c r="G22" s="2"/>
      <c r="H22" s="2"/>
      <c r="I22" s="2"/>
      <c r="J22" s="2"/>
      <c r="K22" s="2"/>
      <c r="L22" s="2"/>
      <c r="M22" s="2"/>
      <c r="N22" s="2"/>
      <c r="O22" s="2"/>
      <c r="P22" s="2"/>
    </row>
    <row r="23" spans="1:17" ht="13">
      <c r="A23" s="7" t="s">
        <v>91</v>
      </c>
      <c r="B23" s="10">
        <v>13668</v>
      </c>
      <c r="C23" s="10">
        <v>33041</v>
      </c>
      <c r="D23" s="13">
        <v>3284.8662548967773</v>
      </c>
      <c r="E23" s="14">
        <v>7967.0621141975316</v>
      </c>
      <c r="G23" s="2"/>
      <c r="H23" s="2"/>
      <c r="I23" s="2"/>
      <c r="J23" s="2"/>
      <c r="K23" s="2"/>
      <c r="L23" s="2"/>
      <c r="M23" s="2"/>
      <c r="N23" s="2"/>
      <c r="O23" s="2"/>
      <c r="P23" s="2"/>
    </row>
    <row r="24" spans="1:17" ht="13">
      <c r="A24" s="7" t="s">
        <v>82</v>
      </c>
      <c r="B24" s="10">
        <v>31577237</v>
      </c>
      <c r="C24" s="10">
        <v>32355570</v>
      </c>
      <c r="D24" s="13">
        <v>7589040.1115143364</v>
      </c>
      <c r="E24" s="14">
        <v>7801786.7476851856</v>
      </c>
      <c r="G24" s="2"/>
      <c r="H24" s="2"/>
      <c r="I24" s="2"/>
      <c r="J24" s="2"/>
      <c r="K24" s="2"/>
      <c r="L24" s="2"/>
      <c r="M24" s="2"/>
      <c r="N24" s="2"/>
      <c r="O24" s="2"/>
      <c r="P24" s="2"/>
    </row>
    <row r="25" spans="1:17" ht="13">
      <c r="A25" s="7" t="s">
        <v>83</v>
      </c>
      <c r="B25" s="10">
        <v>8762747</v>
      </c>
      <c r="C25" s="10">
        <v>8762747</v>
      </c>
      <c r="D25" s="13">
        <v>2105973.9479439547</v>
      </c>
      <c r="E25" s="14">
        <v>2112930.893132716</v>
      </c>
      <c r="G25" s="2"/>
      <c r="H25" s="2"/>
      <c r="I25" s="2"/>
      <c r="J25" s="2"/>
      <c r="K25" s="2"/>
      <c r="L25" s="2"/>
      <c r="M25" s="2"/>
      <c r="N25" s="2"/>
      <c r="O25" s="2"/>
      <c r="P25" s="2"/>
    </row>
    <row r="26" spans="1:17" ht="13">
      <c r="A26" s="7" t="s">
        <v>84</v>
      </c>
      <c r="B26" s="10">
        <v>17793054</v>
      </c>
      <c r="C26" s="10">
        <v>17327165</v>
      </c>
      <c r="D26" s="13">
        <v>4276251.2917878348</v>
      </c>
      <c r="E26" s="14">
        <v>4178039.4000771609</v>
      </c>
      <c r="G26" s="2"/>
      <c r="H26" s="2"/>
      <c r="I26" s="2"/>
      <c r="J26" s="2"/>
      <c r="K26" s="2"/>
      <c r="L26" s="2"/>
      <c r="M26" s="2"/>
      <c r="N26" s="2"/>
      <c r="O26" s="2"/>
      <c r="P26" s="2"/>
    </row>
    <row r="27" spans="1:17" ht="13">
      <c r="A27" s="7" t="s">
        <v>85</v>
      </c>
      <c r="B27" s="10">
        <v>29574</v>
      </c>
      <c r="C27" s="10">
        <v>466334</v>
      </c>
      <c r="D27" s="13">
        <v>7107.5969141291553</v>
      </c>
      <c r="E27" s="14">
        <v>112445.50540123458</v>
      </c>
      <c r="G27" s="2"/>
      <c r="H27" s="2"/>
      <c r="I27" s="2"/>
      <c r="J27" s="2"/>
      <c r="K27" s="2"/>
      <c r="L27" s="2"/>
      <c r="M27" s="2"/>
      <c r="N27" s="2"/>
      <c r="O27" s="2"/>
      <c r="P27" s="2"/>
    </row>
    <row r="28" spans="1:17" ht="13">
      <c r="A28" s="7" t="s">
        <v>86</v>
      </c>
      <c r="B28" s="10">
        <v>17822628</v>
      </c>
      <c r="C28" s="10">
        <v>17793499</v>
      </c>
      <c r="D28" s="13">
        <v>4283358.8887019632</v>
      </c>
      <c r="E28" s="14">
        <v>4290484.9054783955</v>
      </c>
      <c r="G28" s="2"/>
      <c r="H28" s="2"/>
      <c r="I28" s="2"/>
      <c r="J28" s="2"/>
      <c r="K28" s="2"/>
      <c r="L28" s="2"/>
      <c r="M28" s="2"/>
      <c r="N28" s="2"/>
      <c r="O28" s="2"/>
      <c r="P28" s="2"/>
    </row>
    <row r="29" spans="1:17" ht="13">
      <c r="A29" s="7" t="s">
        <v>87</v>
      </c>
      <c r="B29" s="10">
        <v>9975657</v>
      </c>
      <c r="C29" s="10">
        <v>9304341</v>
      </c>
      <c r="D29" s="13">
        <v>2397475.7864885</v>
      </c>
      <c r="E29" s="14">
        <v>2243523.5821759258</v>
      </c>
      <c r="G29" s="2"/>
      <c r="H29" s="2"/>
      <c r="I29" s="2"/>
      <c r="J29" s="2"/>
      <c r="K29" s="2"/>
      <c r="L29" s="2"/>
      <c r="M29" s="2"/>
      <c r="N29" s="2"/>
      <c r="O29" s="2"/>
      <c r="P29" s="2"/>
    </row>
    <row r="30" spans="1:17" ht="13">
      <c r="A30" s="7" t="s">
        <v>88</v>
      </c>
      <c r="B30" s="10">
        <v>3778952</v>
      </c>
      <c r="C30" s="10">
        <v>5257730</v>
      </c>
      <c r="D30" s="13">
        <v>908205.4363238723</v>
      </c>
      <c r="E30" s="14">
        <v>1267778.2600308643</v>
      </c>
      <c r="G30" s="2"/>
      <c r="H30" s="2"/>
      <c r="I30" s="2"/>
      <c r="J30" s="2"/>
      <c r="K30" s="2"/>
      <c r="L30" s="2"/>
      <c r="M30" s="2"/>
      <c r="N30" s="2"/>
      <c r="O30" s="2"/>
      <c r="P30" s="2"/>
    </row>
    <row r="31" spans="1:17" ht="13.5" thickBot="1">
      <c r="A31" s="62" t="s">
        <v>89</v>
      </c>
      <c r="B31" s="11">
        <v>13754609</v>
      </c>
      <c r="C31" s="11">
        <v>14562071</v>
      </c>
      <c r="D31" s="13">
        <v>3305681.2228123723</v>
      </c>
      <c r="E31" s="14">
        <v>3511301.8422067901</v>
      </c>
      <c r="G31" s="2"/>
      <c r="H31" s="2"/>
      <c r="I31" s="2"/>
      <c r="J31" s="2"/>
      <c r="K31" s="2"/>
      <c r="L31" s="2"/>
      <c r="M31" s="2"/>
      <c r="N31" s="2"/>
      <c r="O31" s="2"/>
      <c r="P31" s="2"/>
    </row>
    <row r="32" spans="1:17" ht="30" customHeight="1" thickBot="1">
      <c r="A32" s="312" t="s">
        <v>34</v>
      </c>
      <c r="B32" s="313"/>
      <c r="C32" s="313"/>
      <c r="D32" s="313"/>
      <c r="E32" s="314"/>
      <c r="G32" s="2"/>
      <c r="H32" s="2"/>
      <c r="I32" s="2"/>
      <c r="J32" s="2"/>
      <c r="K32" s="2"/>
      <c r="L32" s="2"/>
      <c r="M32" s="2"/>
      <c r="N32" s="2"/>
      <c r="O32" s="2"/>
      <c r="P32" s="2"/>
      <c r="Q32" s="2"/>
    </row>
    <row r="33" spans="1:17" ht="17.25" customHeight="1" thickBot="1">
      <c r="A33" s="292"/>
      <c r="B33" s="288" t="s">
        <v>1</v>
      </c>
      <c r="C33" s="289"/>
      <c r="D33" s="290" t="s">
        <v>2</v>
      </c>
      <c r="E33" s="291"/>
      <c r="G33" s="2"/>
      <c r="H33" s="2"/>
      <c r="I33" s="2"/>
      <c r="J33" s="2"/>
      <c r="K33" s="2"/>
      <c r="L33" s="2"/>
      <c r="M33" s="2"/>
      <c r="N33" s="2"/>
      <c r="O33" s="2"/>
      <c r="P33" s="2"/>
      <c r="Q33" s="2"/>
    </row>
    <row r="34" spans="1:17" ht="31.5" thickBot="1">
      <c r="A34" s="293"/>
      <c r="B34" s="5" t="s">
        <v>28</v>
      </c>
      <c r="C34" s="5" t="s">
        <v>24</v>
      </c>
      <c r="D34" s="5" t="s">
        <v>28</v>
      </c>
      <c r="E34" s="5" t="s">
        <v>24</v>
      </c>
      <c r="G34" s="2"/>
      <c r="H34" s="2"/>
      <c r="I34" s="2"/>
      <c r="J34" s="2"/>
      <c r="K34" s="2"/>
      <c r="L34" s="2"/>
      <c r="M34" s="2"/>
      <c r="N34" s="2"/>
      <c r="O34" s="2"/>
      <c r="P34" s="2"/>
      <c r="Q34" s="2"/>
    </row>
    <row r="35" spans="1:17" ht="13">
      <c r="A35" s="61" t="s">
        <v>65</v>
      </c>
      <c r="B35" s="8">
        <v>4275556</v>
      </c>
      <c r="C35" s="8">
        <v>5557995</v>
      </c>
      <c r="D35" s="13">
        <v>1023251.9624736742</v>
      </c>
      <c r="E35" s="14">
        <v>1318935.6905552917</v>
      </c>
      <c r="G35" s="2"/>
      <c r="H35" s="2"/>
      <c r="I35" s="2"/>
      <c r="J35" s="2"/>
      <c r="K35" s="2"/>
      <c r="L35" s="2"/>
      <c r="M35" s="2"/>
      <c r="N35" s="2"/>
      <c r="O35" s="2"/>
      <c r="P35" s="2"/>
    </row>
    <row r="36" spans="1:17" ht="13">
      <c r="A36" s="7" t="s">
        <v>66</v>
      </c>
      <c r="B36" s="10">
        <v>25613</v>
      </c>
      <c r="C36" s="10">
        <v>195359</v>
      </c>
      <c r="D36" s="13">
        <v>6129.8583189737701</v>
      </c>
      <c r="E36" s="14">
        <v>46359.515899383005</v>
      </c>
      <c r="G36" s="2"/>
      <c r="H36" s="2"/>
      <c r="I36" s="2"/>
      <c r="J36" s="2"/>
      <c r="K36" s="2"/>
      <c r="L36" s="2"/>
      <c r="M36" s="2"/>
      <c r="N36" s="2"/>
      <c r="O36" s="2"/>
      <c r="P36" s="2"/>
    </row>
    <row r="37" spans="1:17" ht="13">
      <c r="A37" s="7" t="s">
        <v>214</v>
      </c>
      <c r="B37" s="10">
        <v>1106355</v>
      </c>
      <c r="C37" s="10">
        <v>1663184</v>
      </c>
      <c r="D37" s="13">
        <v>264779.58070074668</v>
      </c>
      <c r="E37" s="14">
        <v>394680.5885144755</v>
      </c>
      <c r="G37" s="2"/>
      <c r="H37" s="2"/>
      <c r="I37" s="2"/>
      <c r="J37" s="2"/>
      <c r="K37" s="2"/>
      <c r="L37" s="2"/>
      <c r="M37" s="2"/>
      <c r="N37" s="2"/>
      <c r="O37" s="2"/>
      <c r="P37" s="2"/>
    </row>
    <row r="38" spans="1:17" ht="13">
      <c r="A38" s="7" t="s">
        <v>67</v>
      </c>
      <c r="B38" s="10">
        <v>1089212</v>
      </c>
      <c r="C38" s="10">
        <v>1646837</v>
      </c>
      <c r="D38" s="13">
        <v>260676.81409151829</v>
      </c>
      <c r="E38" s="14">
        <v>390801.37636449927</v>
      </c>
      <c r="G38" s="2"/>
      <c r="H38" s="2"/>
      <c r="I38" s="2"/>
      <c r="J38" s="2"/>
      <c r="K38" s="2"/>
      <c r="L38" s="2"/>
      <c r="M38" s="2"/>
      <c r="N38" s="2"/>
      <c r="O38" s="2"/>
      <c r="P38" s="2"/>
    </row>
    <row r="39" spans="1:17" ht="13">
      <c r="A39" s="7" t="s">
        <v>70</v>
      </c>
      <c r="B39" s="57">
        <v>-18270</v>
      </c>
      <c r="C39" s="57">
        <v>36852</v>
      </c>
      <c r="D39" s="58">
        <v>-4373.4870763928775</v>
      </c>
      <c r="E39" s="59">
        <v>8745.1352634076884</v>
      </c>
      <c r="G39" s="2"/>
      <c r="H39" s="2"/>
      <c r="I39" s="2"/>
      <c r="J39" s="2"/>
      <c r="K39" s="2"/>
      <c r="L39" s="2"/>
      <c r="M39" s="2"/>
      <c r="N39" s="2"/>
      <c r="O39" s="2"/>
      <c r="P39" s="2"/>
    </row>
    <row r="40" spans="1:17" ht="13">
      <c r="A40" s="7" t="s">
        <v>71</v>
      </c>
      <c r="B40" s="10">
        <v>1070942</v>
      </c>
      <c r="C40" s="10">
        <v>1683689</v>
      </c>
      <c r="D40" s="13">
        <v>256304.32701512543</v>
      </c>
      <c r="E40" s="14">
        <v>399545.51162790693</v>
      </c>
      <c r="G40" s="2"/>
      <c r="H40" s="2"/>
      <c r="I40" s="2"/>
      <c r="J40" s="2"/>
      <c r="K40" s="2"/>
      <c r="L40" s="2"/>
      <c r="M40" s="2"/>
      <c r="N40" s="2"/>
      <c r="O40" s="2"/>
      <c r="P40" s="2"/>
    </row>
    <row r="41" spans="1:17" ht="13">
      <c r="A41" s="7" t="s">
        <v>74</v>
      </c>
      <c r="B41" s="12">
        <v>0.62150145595268735</v>
      </c>
      <c r="C41" s="12">
        <v>0.93968079053183018</v>
      </c>
      <c r="D41" s="18">
        <v>0.14874149338327766</v>
      </c>
      <c r="E41" s="19">
        <v>0.22299022081913386</v>
      </c>
      <c r="G41" s="2"/>
      <c r="H41" s="2"/>
      <c r="I41" s="2"/>
      <c r="J41" s="2"/>
      <c r="K41" s="2"/>
      <c r="L41" s="2"/>
      <c r="M41" s="2"/>
      <c r="N41" s="2"/>
      <c r="O41" s="2"/>
      <c r="P41" s="2"/>
    </row>
    <row r="42" spans="1:17" ht="25.5">
      <c r="A42" s="7" t="s">
        <v>75</v>
      </c>
      <c r="B42" s="10">
        <v>1752549394</v>
      </c>
      <c r="C42" s="10">
        <v>1752549394</v>
      </c>
      <c r="D42" s="13">
        <v>1752549394</v>
      </c>
      <c r="E42" s="14">
        <v>1752549394</v>
      </c>
      <c r="G42" s="2"/>
      <c r="H42" s="2"/>
      <c r="I42" s="2"/>
      <c r="J42" s="2"/>
      <c r="K42" s="2"/>
      <c r="L42" s="2"/>
      <c r="M42" s="2"/>
      <c r="N42" s="2"/>
      <c r="O42" s="2"/>
      <c r="P42" s="2"/>
    </row>
    <row r="43" spans="1:17" ht="13">
      <c r="A43" s="7" t="s">
        <v>76</v>
      </c>
      <c r="B43" s="57">
        <v>21699</v>
      </c>
      <c r="C43" s="57">
        <v>584452</v>
      </c>
      <c r="D43" s="58">
        <v>5193.1361286616884</v>
      </c>
      <c r="E43" s="59">
        <v>138692.92833412433</v>
      </c>
      <c r="G43" s="2"/>
      <c r="H43" s="2"/>
      <c r="I43" s="2"/>
      <c r="J43" s="2"/>
      <c r="K43" s="2"/>
      <c r="L43" s="2"/>
      <c r="M43" s="2"/>
      <c r="N43" s="2"/>
      <c r="O43" s="2"/>
      <c r="P43" s="2"/>
    </row>
    <row r="44" spans="1:17" ht="13">
      <c r="A44" s="7" t="s">
        <v>77</v>
      </c>
      <c r="B44" s="57">
        <v>-342667</v>
      </c>
      <c r="C44" s="57">
        <v>-328451</v>
      </c>
      <c r="D44" s="58">
        <v>-82009.142255408777</v>
      </c>
      <c r="E44" s="59">
        <v>-77942.809682012332</v>
      </c>
      <c r="G44" s="2"/>
      <c r="H44" s="2"/>
      <c r="I44" s="2"/>
      <c r="J44" s="2"/>
      <c r="K44" s="2"/>
      <c r="L44" s="2"/>
      <c r="M44" s="2"/>
      <c r="N44" s="2"/>
      <c r="O44" s="2"/>
      <c r="P44" s="2"/>
    </row>
    <row r="45" spans="1:17" ht="13">
      <c r="A45" s="7" t="s">
        <v>78</v>
      </c>
      <c r="B45" s="57">
        <v>499605</v>
      </c>
      <c r="C45" s="57">
        <v>-18976</v>
      </c>
      <c r="D45" s="58">
        <v>119568.49511774842</v>
      </c>
      <c r="E45" s="59">
        <v>-4503.0849549121967</v>
      </c>
      <c r="G45" s="2"/>
      <c r="H45" s="2"/>
      <c r="I45" s="2"/>
      <c r="J45" s="2"/>
      <c r="K45" s="2"/>
      <c r="L45" s="2"/>
      <c r="M45" s="2"/>
      <c r="N45" s="2"/>
      <c r="O45" s="2"/>
      <c r="P45" s="2"/>
    </row>
    <row r="46" spans="1:17" ht="13.5" thickBot="1">
      <c r="A46" s="62" t="s">
        <v>90</v>
      </c>
      <c r="B46" s="60">
        <v>178637</v>
      </c>
      <c r="C46" s="60">
        <v>237025</v>
      </c>
      <c r="D46" s="58">
        <v>42752.488991001344</v>
      </c>
      <c r="E46" s="59">
        <v>56247.033697199804</v>
      </c>
      <c r="G46" s="2"/>
      <c r="H46" s="2"/>
      <c r="I46" s="2"/>
      <c r="J46" s="2"/>
      <c r="K46" s="2"/>
      <c r="L46" s="2"/>
      <c r="M46" s="2"/>
      <c r="N46" s="2"/>
      <c r="O46" s="2"/>
      <c r="P46" s="2"/>
    </row>
    <row r="47" spans="1:17" ht="18" customHeight="1" thickBot="1">
      <c r="A47" s="4"/>
      <c r="B47" s="6" t="s">
        <v>41</v>
      </c>
      <c r="C47" s="5" t="s">
        <v>39</v>
      </c>
      <c r="D47" s="6" t="s">
        <v>41</v>
      </c>
      <c r="E47" s="5" t="s">
        <v>39</v>
      </c>
      <c r="G47" s="2"/>
      <c r="H47" s="2"/>
      <c r="I47" s="2"/>
      <c r="J47" s="2"/>
      <c r="K47" s="2"/>
      <c r="L47" s="2"/>
      <c r="M47" s="2"/>
      <c r="N47" s="2"/>
      <c r="O47" s="2"/>
      <c r="P47" s="2"/>
      <c r="Q47" s="2"/>
    </row>
    <row r="48" spans="1:17" ht="13">
      <c r="A48" s="61" t="s">
        <v>80</v>
      </c>
      <c r="B48" s="8">
        <v>27262417</v>
      </c>
      <c r="C48" s="8">
        <v>25968345</v>
      </c>
      <c r="D48" s="8">
        <v>6552048.1145905936</v>
      </c>
      <c r="E48" s="9">
        <v>6261657.2627314823</v>
      </c>
      <c r="G48" s="2"/>
      <c r="H48" s="2"/>
      <c r="I48" s="2"/>
      <c r="J48" s="2"/>
      <c r="K48" s="2"/>
      <c r="L48" s="2"/>
      <c r="M48" s="2"/>
      <c r="N48" s="2"/>
      <c r="O48" s="2"/>
      <c r="P48" s="2"/>
    </row>
    <row r="49" spans="1:16" ht="13">
      <c r="A49" s="7" t="s">
        <v>81</v>
      </c>
      <c r="B49" s="10">
        <v>1411532</v>
      </c>
      <c r="C49" s="10">
        <v>1993786</v>
      </c>
      <c r="D49" s="15">
        <v>339237.18426302006</v>
      </c>
      <c r="E49" s="14">
        <v>480754.72608024697</v>
      </c>
      <c r="G49" s="2"/>
      <c r="H49" s="2"/>
      <c r="I49" s="2"/>
      <c r="J49" s="2"/>
      <c r="K49" s="2"/>
      <c r="L49" s="2"/>
      <c r="M49" s="2"/>
      <c r="N49" s="2"/>
      <c r="O49" s="2"/>
      <c r="P49" s="2"/>
    </row>
    <row r="50" spans="1:16" ht="13">
      <c r="A50" s="7" t="s">
        <v>82</v>
      </c>
      <c r="B50" s="10">
        <v>28673949</v>
      </c>
      <c r="C50" s="10">
        <v>27962131</v>
      </c>
      <c r="D50" s="15">
        <v>6891285.2988536134</v>
      </c>
      <c r="E50" s="14">
        <v>6742411.9888117285</v>
      </c>
      <c r="G50" s="2"/>
      <c r="H50" s="2"/>
      <c r="I50" s="2"/>
      <c r="J50" s="2"/>
      <c r="K50" s="2"/>
      <c r="L50" s="2"/>
      <c r="M50" s="2"/>
      <c r="N50" s="2"/>
      <c r="O50" s="2"/>
      <c r="P50" s="2"/>
    </row>
    <row r="51" spans="1:16" ht="13">
      <c r="A51" s="7" t="s">
        <v>83</v>
      </c>
      <c r="B51" s="10">
        <v>8762747</v>
      </c>
      <c r="C51" s="10">
        <v>8762747</v>
      </c>
      <c r="D51" s="15">
        <v>2105973.9479439547</v>
      </c>
      <c r="E51" s="14">
        <v>2112930.893132716</v>
      </c>
      <c r="G51" s="2"/>
      <c r="H51" s="2"/>
      <c r="I51" s="2"/>
      <c r="J51" s="2"/>
      <c r="K51" s="2"/>
      <c r="L51" s="2"/>
      <c r="M51" s="2"/>
      <c r="N51" s="2"/>
      <c r="O51" s="2"/>
      <c r="P51" s="2"/>
    </row>
    <row r="52" spans="1:16" ht="13">
      <c r="A52" s="7" t="s">
        <v>86</v>
      </c>
      <c r="B52" s="10">
        <v>20181120</v>
      </c>
      <c r="C52" s="10">
        <v>19443162</v>
      </c>
      <c r="D52" s="15">
        <v>4850181.4511283617</v>
      </c>
      <c r="E52" s="14">
        <v>4688262.4421296297</v>
      </c>
      <c r="G52" s="2"/>
      <c r="H52" s="2"/>
      <c r="I52" s="2"/>
      <c r="J52" s="2"/>
      <c r="K52" s="2"/>
      <c r="L52" s="2"/>
      <c r="M52" s="2"/>
      <c r="N52" s="2"/>
      <c r="O52" s="2"/>
      <c r="P52" s="2"/>
    </row>
    <row r="53" spans="1:16" ht="13">
      <c r="A53" s="7" t="s">
        <v>87</v>
      </c>
      <c r="B53" s="10">
        <v>6100310</v>
      </c>
      <c r="C53" s="10">
        <v>5576565</v>
      </c>
      <c r="D53" s="15">
        <v>1466104.4872263214</v>
      </c>
      <c r="E53" s="14">
        <v>1344657.8414351852</v>
      </c>
      <c r="G53" s="2"/>
      <c r="H53" s="2"/>
      <c r="I53" s="2"/>
      <c r="J53" s="2"/>
      <c r="K53" s="2"/>
      <c r="L53" s="2"/>
      <c r="M53" s="2"/>
      <c r="N53" s="2"/>
      <c r="O53" s="2"/>
      <c r="P53" s="2"/>
    </row>
    <row r="54" spans="1:16" ht="13">
      <c r="A54" s="7" t="s">
        <v>88</v>
      </c>
      <c r="B54" s="10">
        <v>2392519</v>
      </c>
      <c r="C54" s="10">
        <v>2942404</v>
      </c>
      <c r="D54" s="15">
        <v>575000.36049893056</v>
      </c>
      <c r="E54" s="14">
        <v>709491.7052469136</v>
      </c>
      <c r="G54" s="2"/>
      <c r="H54" s="2"/>
      <c r="I54" s="2"/>
      <c r="J54" s="2"/>
      <c r="K54" s="2"/>
      <c r="L54" s="2"/>
      <c r="M54" s="2"/>
      <c r="N54" s="2"/>
      <c r="O54" s="2"/>
      <c r="P54" s="2"/>
    </row>
    <row r="55" spans="1:16" ht="13.5" thickBot="1">
      <c r="A55" s="65" t="s">
        <v>89</v>
      </c>
      <c r="B55" s="11">
        <v>8492829</v>
      </c>
      <c r="C55" s="11">
        <v>8518969</v>
      </c>
      <c r="D55" s="16">
        <v>2041103.8477252519</v>
      </c>
      <c r="E55" s="27">
        <v>2054149.5466820989</v>
      </c>
      <c r="G55" s="2"/>
      <c r="H55" s="2"/>
      <c r="I55" s="2"/>
      <c r="J55" s="2"/>
      <c r="K55" s="2"/>
      <c r="L55" s="2"/>
      <c r="M55" s="2"/>
      <c r="N55" s="2"/>
      <c r="O55" s="2"/>
      <c r="P55" s="2"/>
    </row>
    <row r="56" spans="1:16" ht="13">
      <c r="G56" s="2"/>
      <c r="H56" s="2"/>
      <c r="I56" s="2"/>
      <c r="J56" s="2"/>
      <c r="K56" s="2"/>
      <c r="L56" s="2"/>
      <c r="M56" s="2"/>
      <c r="N56" s="2"/>
      <c r="O56" s="2"/>
      <c r="P56" s="2"/>
    </row>
    <row r="57" spans="1:16" ht="13">
      <c r="G57" s="2"/>
      <c r="H57" s="2"/>
      <c r="I57" s="2"/>
      <c r="J57" s="2"/>
      <c r="K57" s="2"/>
      <c r="L57" s="2"/>
      <c r="M57" s="2"/>
      <c r="N57" s="2"/>
      <c r="O57" s="2"/>
      <c r="P57" s="2"/>
    </row>
    <row r="58" spans="1:16" ht="13">
      <c r="A58" s="1" t="s">
        <v>140</v>
      </c>
      <c r="G58" s="2"/>
      <c r="H58" s="2"/>
      <c r="I58" s="2"/>
      <c r="J58" s="2"/>
      <c r="K58" s="2"/>
      <c r="L58" s="2"/>
      <c r="M58" s="2"/>
      <c r="N58" s="2"/>
      <c r="O58" s="2"/>
      <c r="P58" s="2"/>
    </row>
    <row r="59" spans="1:16" ht="24.75" customHeight="1">
      <c r="A59" s="278" t="s">
        <v>143</v>
      </c>
      <c r="B59" s="287"/>
      <c r="C59" s="287"/>
      <c r="D59" s="287"/>
      <c r="E59" s="287"/>
      <c r="G59" s="2"/>
      <c r="H59" s="2"/>
      <c r="I59" s="2"/>
      <c r="J59" s="2"/>
      <c r="K59" s="2"/>
      <c r="L59" s="2"/>
      <c r="M59" s="2"/>
      <c r="N59" s="2"/>
      <c r="O59" s="2"/>
      <c r="P59" s="2"/>
    </row>
    <row r="60" spans="1:16" ht="39" customHeight="1">
      <c r="A60" s="278" t="s">
        <v>141</v>
      </c>
      <c r="B60" s="278"/>
      <c r="C60" s="278"/>
      <c r="D60" s="278"/>
      <c r="E60" s="278"/>
      <c r="G60" s="2"/>
      <c r="H60" s="2"/>
      <c r="I60" s="2"/>
      <c r="J60" s="2"/>
      <c r="K60" s="2"/>
      <c r="L60" s="2"/>
      <c r="M60" s="2"/>
      <c r="N60" s="2"/>
      <c r="O60" s="2"/>
      <c r="P60" s="2"/>
    </row>
    <row r="61" spans="1:16" ht="13">
      <c r="G61" s="2"/>
      <c r="H61" s="2"/>
      <c r="I61" s="2"/>
      <c r="J61" s="2"/>
      <c r="K61" s="2"/>
      <c r="L61" s="2"/>
      <c r="M61" s="2"/>
      <c r="N61" s="2"/>
      <c r="O61" s="2"/>
      <c r="P61" s="2"/>
    </row>
    <row r="62" spans="1:16" ht="13">
      <c r="G62" s="2"/>
      <c r="H62" s="2"/>
      <c r="I62" s="2"/>
      <c r="J62" s="2"/>
      <c r="K62" s="2"/>
      <c r="L62" s="2"/>
      <c r="M62" s="2"/>
      <c r="N62" s="2"/>
      <c r="O62" s="2"/>
      <c r="P62" s="2"/>
    </row>
    <row r="63" spans="1:16" ht="13">
      <c r="G63" s="2"/>
      <c r="H63" s="2"/>
      <c r="I63" s="2"/>
      <c r="J63" s="2"/>
      <c r="K63" s="2"/>
      <c r="L63" s="2"/>
      <c r="M63" s="2"/>
      <c r="N63" s="2"/>
      <c r="O63" s="2"/>
      <c r="P63" s="2"/>
    </row>
    <row r="64" spans="1:16" ht="13">
      <c r="G64" s="2"/>
      <c r="H64" s="2"/>
      <c r="I64" s="2"/>
      <c r="J64" s="2"/>
      <c r="K64" s="2"/>
      <c r="L64" s="2"/>
      <c r="M64" s="2"/>
      <c r="N64" s="2"/>
      <c r="O64" s="2"/>
      <c r="P64" s="2"/>
    </row>
    <row r="65" spans="7:16" ht="13">
      <c r="G65" s="2"/>
      <c r="H65" s="2"/>
      <c r="I65" s="2"/>
      <c r="J65" s="2"/>
      <c r="K65" s="2"/>
      <c r="L65" s="2"/>
      <c r="M65" s="2"/>
      <c r="N65" s="2"/>
      <c r="O65" s="2"/>
      <c r="P65" s="2"/>
    </row>
    <row r="66" spans="7:16" ht="13">
      <c r="G66" s="2"/>
      <c r="H66" s="2"/>
      <c r="I66" s="2"/>
      <c r="J66" s="2"/>
      <c r="K66" s="2"/>
      <c r="L66" s="2"/>
      <c r="M66" s="2"/>
      <c r="N66" s="2"/>
      <c r="O66" s="2"/>
      <c r="P66" s="2"/>
    </row>
    <row r="67" spans="7:16" ht="13">
      <c r="G67" s="2"/>
      <c r="H67" s="2"/>
      <c r="I67" s="2"/>
      <c r="J67" s="2"/>
      <c r="K67" s="2"/>
      <c r="L67" s="2"/>
      <c r="M67" s="2"/>
      <c r="N67" s="2"/>
      <c r="O67" s="2"/>
      <c r="P67" s="2"/>
    </row>
    <row r="68" spans="7:16" ht="13">
      <c r="G68" s="2"/>
      <c r="H68" s="2"/>
      <c r="I68" s="2"/>
      <c r="J68" s="2"/>
      <c r="K68" s="2"/>
      <c r="L68" s="2"/>
      <c r="M68" s="2"/>
      <c r="N68" s="2"/>
      <c r="O68" s="2"/>
      <c r="P68" s="2"/>
    </row>
    <row r="69" spans="7:16" ht="13">
      <c r="G69" s="2"/>
      <c r="H69" s="2"/>
      <c r="I69" s="2"/>
      <c r="J69" s="2"/>
      <c r="K69" s="2"/>
      <c r="L69" s="2"/>
      <c r="M69" s="2"/>
      <c r="N69" s="2"/>
      <c r="O69" s="2"/>
      <c r="P69" s="2"/>
    </row>
    <row r="70" spans="7:16" ht="13">
      <c r="G70" s="2"/>
      <c r="H70" s="2"/>
      <c r="I70" s="2"/>
      <c r="J70" s="2"/>
      <c r="K70" s="2"/>
      <c r="L70" s="2"/>
      <c r="M70" s="2"/>
      <c r="N70" s="2"/>
      <c r="O70" s="2"/>
      <c r="P70" s="2"/>
    </row>
  </sheetData>
  <customSheetViews>
    <customSheetView guid="{0BEBA397-9DCB-486C-80C9-7AF2B6BDE866}">
      <selection activeCell="I6" sqref="I6"/>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G3" sqref="G3:P70"/>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I6" sqref="I6"/>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0"/>
  <sheetViews>
    <sheetView workbookViewId="0">
      <selection activeCell="A6" sqref="A6"/>
    </sheetView>
  </sheetViews>
  <sheetFormatPr defaultColWidth="9" defaultRowHeight="12.5"/>
  <cols>
    <col min="1" max="1" width="47.33203125" style="1" customWidth="1"/>
    <col min="2" max="5" width="15.58203125" style="1" customWidth="1"/>
    <col min="6" max="7" width="9" style="1"/>
    <col min="8" max="8" width="10" style="1" bestFit="1" customWidth="1"/>
    <col min="9" max="16384" width="9" style="1"/>
  </cols>
  <sheetData>
    <row r="1" spans="1:16" s="2" customFormat="1" ht="13.5" thickBot="1">
      <c r="A1" s="279" t="s">
        <v>0</v>
      </c>
      <c r="B1" s="288" t="s">
        <v>1</v>
      </c>
      <c r="C1" s="289"/>
      <c r="D1" s="290" t="s">
        <v>2</v>
      </c>
      <c r="E1" s="291"/>
    </row>
    <row r="2" spans="1:16" s="2" customFormat="1" ht="40.5" thickBot="1">
      <c r="A2" s="280"/>
      <c r="B2" s="5" t="s">
        <v>29</v>
      </c>
      <c r="C2" s="5" t="s">
        <v>160</v>
      </c>
      <c r="D2" s="5" t="s">
        <v>29</v>
      </c>
      <c r="E2" s="5" t="s">
        <v>160</v>
      </c>
    </row>
    <row r="3" spans="1:16" s="2" customFormat="1" ht="27" customHeight="1" thickBot="1">
      <c r="A3" s="281" t="s">
        <v>3</v>
      </c>
      <c r="B3" s="282"/>
      <c r="C3" s="282"/>
      <c r="D3" s="282"/>
      <c r="E3" s="283"/>
    </row>
    <row r="4" spans="1:16" ht="13">
      <c r="A4" s="61" t="s">
        <v>65</v>
      </c>
      <c r="B4" s="8">
        <v>13603101</v>
      </c>
      <c r="C4" s="8">
        <v>14213704</v>
      </c>
      <c r="D4" s="13">
        <v>3254096.8351553716</v>
      </c>
      <c r="E4" s="14">
        <v>3365703.8668276863</v>
      </c>
      <c r="G4" s="2"/>
      <c r="H4" s="2"/>
      <c r="I4" s="2"/>
      <c r="J4" s="2"/>
      <c r="K4" s="2"/>
      <c r="L4" s="2"/>
      <c r="M4" s="2"/>
      <c r="N4" s="2"/>
      <c r="O4" s="2"/>
      <c r="P4" s="2"/>
    </row>
    <row r="5" spans="1:16" ht="13">
      <c r="A5" s="7" t="s">
        <v>66</v>
      </c>
      <c r="B5" s="10">
        <v>1546941</v>
      </c>
      <c r="C5" s="10">
        <v>1713376</v>
      </c>
      <c r="D5" s="13">
        <v>370055.01997464296</v>
      </c>
      <c r="E5" s="14">
        <v>405715.23288579483</v>
      </c>
      <c r="G5" s="2"/>
      <c r="H5" s="2"/>
      <c r="I5" s="2"/>
      <c r="J5" s="2"/>
      <c r="K5" s="2"/>
      <c r="L5" s="2"/>
      <c r="M5" s="2"/>
      <c r="N5" s="2"/>
      <c r="O5" s="2"/>
      <c r="P5" s="2"/>
    </row>
    <row r="6" spans="1:16" ht="13">
      <c r="A6" s="7" t="s">
        <v>214</v>
      </c>
      <c r="B6" s="10">
        <v>1312496</v>
      </c>
      <c r="C6" s="10">
        <v>1545387</v>
      </c>
      <c r="D6" s="13">
        <v>313971.72451737913</v>
      </c>
      <c r="E6" s="14">
        <v>365936.63422604249</v>
      </c>
      <c r="G6" s="2"/>
      <c r="H6" s="2"/>
      <c r="I6" s="2"/>
      <c r="J6" s="2"/>
      <c r="K6" s="2"/>
      <c r="L6" s="2"/>
      <c r="M6" s="2"/>
      <c r="N6" s="2"/>
      <c r="O6" s="2"/>
      <c r="P6" s="2"/>
    </row>
    <row r="7" spans="1:16" ht="13">
      <c r="A7" s="7" t="s">
        <v>67</v>
      </c>
      <c r="B7" s="10">
        <v>1053058</v>
      </c>
      <c r="C7" s="10">
        <v>1264187</v>
      </c>
      <c r="D7" s="13">
        <v>251909.67155467311</v>
      </c>
      <c r="E7" s="14">
        <v>299350.47713764774</v>
      </c>
      <c r="G7" s="2"/>
      <c r="H7" s="2"/>
      <c r="I7" s="2"/>
      <c r="J7" s="2"/>
      <c r="K7" s="2"/>
      <c r="L7" s="2"/>
      <c r="M7" s="2"/>
      <c r="N7" s="2"/>
      <c r="O7" s="2"/>
      <c r="P7" s="2"/>
    </row>
    <row r="8" spans="1:16" ht="13">
      <c r="A8" s="7" t="s">
        <v>68</v>
      </c>
      <c r="B8" s="10">
        <v>1048701</v>
      </c>
      <c r="C8" s="10">
        <v>1216294</v>
      </c>
      <c r="D8" s="13">
        <v>250868.40186111044</v>
      </c>
      <c r="E8" s="14">
        <v>288008.75586654356</v>
      </c>
      <c r="G8" s="2"/>
      <c r="H8" s="2"/>
      <c r="I8" s="2"/>
      <c r="J8" s="2"/>
      <c r="K8" s="2"/>
      <c r="L8" s="2"/>
      <c r="M8" s="2"/>
      <c r="N8" s="2"/>
      <c r="O8" s="2"/>
      <c r="P8" s="2"/>
    </row>
    <row r="9" spans="1:16" ht="13">
      <c r="A9" s="7" t="s">
        <v>69</v>
      </c>
      <c r="B9" s="10">
        <v>4357</v>
      </c>
      <c r="C9" s="10">
        <v>47893</v>
      </c>
      <c r="D9" s="13">
        <v>1042.269693562663</v>
      </c>
      <c r="E9" s="14">
        <v>11340.721271104167</v>
      </c>
      <c r="G9" s="2"/>
      <c r="H9" s="2"/>
      <c r="I9" s="2"/>
      <c r="J9" s="2"/>
      <c r="K9" s="2"/>
      <c r="L9" s="2"/>
      <c r="M9" s="2"/>
      <c r="N9" s="2"/>
      <c r="O9" s="2"/>
      <c r="P9" s="2"/>
    </row>
    <row r="10" spans="1:16" ht="13">
      <c r="A10" s="7" t="s">
        <v>70</v>
      </c>
      <c r="B10" s="56">
        <v>-17390</v>
      </c>
      <c r="C10" s="56">
        <v>46994</v>
      </c>
      <c r="D10" s="100">
        <v>-4159.9885175705094</v>
      </c>
      <c r="E10" s="101">
        <v>11127.84447443821</v>
      </c>
      <c r="G10" s="2"/>
      <c r="H10" s="2"/>
      <c r="I10" s="2"/>
      <c r="J10" s="2"/>
      <c r="K10" s="2"/>
      <c r="L10" s="2"/>
      <c r="M10" s="2"/>
      <c r="N10" s="2"/>
      <c r="O10" s="2"/>
      <c r="P10" s="2"/>
    </row>
    <row r="11" spans="1:16" ht="13">
      <c r="A11" s="7" t="s">
        <v>71</v>
      </c>
      <c r="B11" s="10">
        <v>1035668</v>
      </c>
      <c r="C11" s="10">
        <v>1311181</v>
      </c>
      <c r="D11" s="13">
        <v>247749.6830371026</v>
      </c>
      <c r="E11" s="14">
        <v>310478.32161208591</v>
      </c>
      <c r="G11" s="2"/>
      <c r="H11" s="2"/>
      <c r="I11" s="2"/>
      <c r="J11" s="2"/>
      <c r="K11" s="2"/>
      <c r="L11" s="2"/>
      <c r="M11" s="2"/>
      <c r="N11" s="2"/>
      <c r="O11" s="2"/>
      <c r="P11" s="2"/>
    </row>
    <row r="12" spans="1:16" ht="25.5">
      <c r="A12" s="7" t="s">
        <v>72</v>
      </c>
      <c r="B12" s="10">
        <v>1031283</v>
      </c>
      <c r="C12" s="10">
        <v>1260990</v>
      </c>
      <c r="D12" s="13">
        <v>246700.71525967037</v>
      </c>
      <c r="E12" s="14">
        <v>298593.4503090147</v>
      </c>
      <c r="G12" s="2"/>
      <c r="H12" s="2"/>
      <c r="I12" s="2"/>
      <c r="J12" s="2"/>
      <c r="K12" s="2"/>
      <c r="L12" s="2"/>
      <c r="M12" s="2"/>
      <c r="N12" s="2"/>
      <c r="O12" s="2"/>
      <c r="P12" s="2"/>
    </row>
    <row r="13" spans="1:16" ht="25.5">
      <c r="A13" s="7" t="s">
        <v>73</v>
      </c>
      <c r="B13" s="10">
        <v>4385</v>
      </c>
      <c r="C13" s="10">
        <v>50191</v>
      </c>
      <c r="D13" s="13">
        <v>1048.9677774322417</v>
      </c>
      <c r="E13" s="14">
        <v>11884.871303071204</v>
      </c>
      <c r="G13" s="2"/>
      <c r="H13" s="2"/>
      <c r="I13" s="2"/>
      <c r="J13" s="2"/>
      <c r="K13" s="2"/>
      <c r="L13" s="2"/>
      <c r="M13" s="2"/>
      <c r="N13" s="2"/>
      <c r="O13" s="2"/>
      <c r="P13" s="2"/>
    </row>
    <row r="14" spans="1:16" ht="13">
      <c r="A14" s="7" t="s">
        <v>74</v>
      </c>
      <c r="B14" s="12">
        <v>0.59838598763054318</v>
      </c>
      <c r="C14" s="12">
        <v>0.69204497411158272</v>
      </c>
      <c r="D14" s="18">
        <v>0.14314426898321728</v>
      </c>
      <c r="E14" s="19">
        <v>0.16387132062029855</v>
      </c>
      <c r="G14" s="2"/>
      <c r="H14" s="2"/>
      <c r="I14" s="2"/>
      <c r="J14" s="2"/>
      <c r="K14" s="2"/>
      <c r="L14" s="2"/>
      <c r="M14" s="2"/>
      <c r="N14" s="2"/>
      <c r="O14" s="2"/>
      <c r="P14" s="2"/>
    </row>
    <row r="15" spans="1:16" ht="13">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1940801</v>
      </c>
      <c r="C16" s="57">
        <v>3362223</v>
      </c>
      <c r="D16" s="58">
        <v>464273.13829151017</v>
      </c>
      <c r="E16" s="59">
        <v>796151.45819421764</v>
      </c>
      <c r="G16" s="2"/>
      <c r="H16" s="2"/>
      <c r="I16" s="2"/>
      <c r="J16" s="2"/>
      <c r="K16" s="2"/>
      <c r="L16" s="2"/>
      <c r="M16" s="2"/>
      <c r="N16" s="2"/>
      <c r="O16" s="2"/>
      <c r="P16" s="2"/>
    </row>
    <row r="17" spans="1:16" ht="13">
      <c r="A17" s="7" t="s">
        <v>77</v>
      </c>
      <c r="B17" s="57">
        <v>-2440852</v>
      </c>
      <c r="C17" s="57">
        <v>-2897620</v>
      </c>
      <c r="D17" s="58">
        <v>-583893.97890103585</v>
      </c>
      <c r="E17" s="59">
        <v>-686135.77703582682</v>
      </c>
      <c r="G17" s="2"/>
      <c r="H17" s="2"/>
      <c r="I17" s="2"/>
      <c r="J17" s="2"/>
      <c r="K17" s="2"/>
      <c r="L17" s="2"/>
      <c r="M17" s="2"/>
      <c r="N17" s="2"/>
      <c r="O17" s="2"/>
      <c r="P17" s="2"/>
    </row>
    <row r="18" spans="1:16" ht="13">
      <c r="A18" s="7" t="s">
        <v>78</v>
      </c>
      <c r="B18" s="57">
        <v>247784</v>
      </c>
      <c r="C18" s="57">
        <v>-37496</v>
      </c>
      <c r="D18" s="58">
        <v>59274.214769274935</v>
      </c>
      <c r="E18" s="59">
        <v>-8878.7857261253594</v>
      </c>
      <c r="G18" s="2"/>
      <c r="H18" s="2"/>
      <c r="I18" s="2"/>
      <c r="J18" s="2"/>
      <c r="K18" s="2"/>
      <c r="L18" s="2"/>
      <c r="M18" s="2"/>
      <c r="N18" s="2"/>
      <c r="O18" s="2"/>
      <c r="P18" s="2"/>
    </row>
    <row r="19" spans="1:16" ht="13.5" thickBot="1">
      <c r="A19" s="62" t="s">
        <v>79</v>
      </c>
      <c r="B19" s="60">
        <v>-252267</v>
      </c>
      <c r="C19" s="60">
        <v>427107</v>
      </c>
      <c r="D19" s="58">
        <v>-60346.625840250701</v>
      </c>
      <c r="E19" s="59">
        <v>101135.8954322654</v>
      </c>
      <c r="G19" s="2"/>
      <c r="H19" s="2"/>
      <c r="I19" s="2"/>
      <c r="J19" s="2"/>
      <c r="K19" s="2"/>
      <c r="L19" s="2"/>
      <c r="M19" s="2"/>
      <c r="N19" s="2"/>
      <c r="O19" s="2"/>
      <c r="P19" s="2"/>
    </row>
    <row r="20" spans="1:16" s="2" customFormat="1" ht="18" customHeight="1" thickBot="1">
      <c r="A20" s="3"/>
      <c r="B20" s="6" t="s">
        <v>40</v>
      </c>
      <c r="C20" s="5" t="s">
        <v>39</v>
      </c>
      <c r="D20" s="6" t="s">
        <v>40</v>
      </c>
      <c r="E20" s="5" t="s">
        <v>39</v>
      </c>
    </row>
    <row r="21" spans="1:16" ht="13">
      <c r="A21" s="61" t="s">
        <v>80</v>
      </c>
      <c r="B21" s="8">
        <v>28281793</v>
      </c>
      <c r="C21" s="8">
        <v>27567008</v>
      </c>
      <c r="D21" s="13">
        <v>6773270.9855107162</v>
      </c>
      <c r="E21" s="14">
        <v>6647137.3456790131</v>
      </c>
      <c r="G21" s="2"/>
      <c r="H21" s="2"/>
      <c r="I21" s="2"/>
      <c r="J21" s="2"/>
      <c r="K21" s="2"/>
      <c r="L21" s="2"/>
      <c r="M21" s="2"/>
      <c r="N21" s="2"/>
      <c r="O21" s="2"/>
      <c r="P21" s="2"/>
    </row>
    <row r="22" spans="1:16" ht="13">
      <c r="A22" s="7" t="s">
        <v>81</v>
      </c>
      <c r="B22" s="10">
        <v>3841613</v>
      </c>
      <c r="C22" s="10">
        <v>4755521</v>
      </c>
      <c r="D22" s="13">
        <v>920036.64231828519</v>
      </c>
      <c r="E22" s="14">
        <v>1146683.3398919753</v>
      </c>
      <c r="G22" s="2"/>
      <c r="H22" s="2"/>
      <c r="I22" s="2"/>
      <c r="J22" s="2"/>
      <c r="K22" s="2"/>
      <c r="L22" s="2"/>
      <c r="M22" s="2"/>
      <c r="N22" s="2"/>
      <c r="O22" s="2"/>
      <c r="P22" s="2"/>
    </row>
    <row r="23" spans="1:16" ht="13">
      <c r="A23" s="7" t="s">
        <v>91</v>
      </c>
      <c r="B23" s="10">
        <v>13683</v>
      </c>
      <c r="C23" s="10">
        <v>33041</v>
      </c>
      <c r="D23" s="13">
        <v>3276.9728176266312</v>
      </c>
      <c r="E23" s="14">
        <v>7967.0621141975316</v>
      </c>
      <c r="G23" s="2"/>
      <c r="H23" s="2"/>
      <c r="I23" s="2"/>
      <c r="J23" s="2"/>
      <c r="K23" s="2"/>
      <c r="L23" s="2"/>
      <c r="M23" s="2"/>
      <c r="N23" s="2"/>
      <c r="O23" s="2"/>
      <c r="P23" s="2"/>
    </row>
    <row r="24" spans="1:16" ht="13">
      <c r="A24" s="7" t="s">
        <v>82</v>
      </c>
      <c r="B24" s="10">
        <v>32137089</v>
      </c>
      <c r="C24" s="10">
        <v>32355570</v>
      </c>
      <c r="D24" s="13">
        <v>7696584.6006466281</v>
      </c>
      <c r="E24" s="14">
        <v>7801786.7476851856</v>
      </c>
      <c r="G24" s="2"/>
      <c r="H24" s="2"/>
      <c r="I24" s="2"/>
      <c r="J24" s="2"/>
      <c r="K24" s="2"/>
      <c r="L24" s="2"/>
      <c r="M24" s="2"/>
      <c r="N24" s="2"/>
      <c r="O24" s="2"/>
      <c r="P24" s="2"/>
    </row>
    <row r="25" spans="1:16" ht="13">
      <c r="A25" s="7" t="s">
        <v>83</v>
      </c>
      <c r="B25" s="10">
        <v>8762747</v>
      </c>
      <c r="C25" s="10">
        <v>8762747</v>
      </c>
      <c r="D25" s="13">
        <v>2098610.2263202011</v>
      </c>
      <c r="E25" s="14">
        <v>2112930.893132716</v>
      </c>
      <c r="G25" s="2"/>
      <c r="H25" s="2"/>
      <c r="I25" s="2"/>
      <c r="J25" s="2"/>
      <c r="K25" s="2"/>
      <c r="L25" s="2"/>
      <c r="M25" s="2"/>
      <c r="N25" s="2"/>
      <c r="O25" s="2"/>
      <c r="P25" s="2"/>
    </row>
    <row r="26" spans="1:16" ht="13">
      <c r="A26" s="7" t="s">
        <v>84</v>
      </c>
      <c r="B26" s="10">
        <v>18106785</v>
      </c>
      <c r="C26" s="10">
        <v>17327165</v>
      </c>
      <c r="D26" s="13">
        <v>4336436.1574661713</v>
      </c>
      <c r="E26" s="14">
        <v>4178039.4000771609</v>
      </c>
      <c r="G26" s="2"/>
      <c r="H26" s="2"/>
      <c r="I26" s="2"/>
      <c r="J26" s="2"/>
      <c r="K26" s="2"/>
      <c r="L26" s="2"/>
      <c r="M26" s="2"/>
      <c r="N26" s="2"/>
      <c r="O26" s="2"/>
      <c r="P26" s="2"/>
    </row>
    <row r="27" spans="1:16" ht="13">
      <c r="A27" s="7" t="s">
        <v>85</v>
      </c>
      <c r="B27" s="10">
        <v>30306</v>
      </c>
      <c r="C27" s="10">
        <v>466334</v>
      </c>
      <c r="D27" s="13">
        <v>7258.0529277930782</v>
      </c>
      <c r="E27" s="14">
        <v>112445.50540123458</v>
      </c>
      <c r="G27" s="2"/>
      <c r="H27" s="2"/>
      <c r="I27" s="2"/>
      <c r="J27" s="2"/>
      <c r="K27" s="2"/>
      <c r="L27" s="2"/>
      <c r="M27" s="2"/>
      <c r="N27" s="2"/>
      <c r="O27" s="2"/>
      <c r="P27" s="2"/>
    </row>
    <row r="28" spans="1:16" ht="13">
      <c r="A28" s="7" t="s">
        <v>86</v>
      </c>
      <c r="B28" s="10">
        <v>18137091</v>
      </c>
      <c r="C28" s="10">
        <v>17793499</v>
      </c>
      <c r="D28" s="13">
        <v>4343694.2103939643</v>
      </c>
      <c r="E28" s="14">
        <v>4290484.9054783955</v>
      </c>
      <c r="G28" s="2"/>
      <c r="H28" s="2"/>
      <c r="I28" s="2"/>
      <c r="J28" s="2"/>
      <c r="K28" s="2"/>
      <c r="L28" s="2"/>
      <c r="M28" s="2"/>
      <c r="N28" s="2"/>
      <c r="O28" s="2"/>
      <c r="P28" s="2"/>
    </row>
    <row r="29" spans="1:16" ht="13">
      <c r="A29" s="7" t="s">
        <v>87</v>
      </c>
      <c r="B29" s="10">
        <v>10140596</v>
      </c>
      <c r="C29" s="10">
        <v>9304341</v>
      </c>
      <c r="D29" s="13">
        <v>2428594.4198299604</v>
      </c>
      <c r="E29" s="14">
        <v>2243523.5821759258</v>
      </c>
      <c r="G29" s="2"/>
      <c r="H29" s="2"/>
      <c r="I29" s="2"/>
      <c r="J29" s="2"/>
      <c r="K29" s="2"/>
      <c r="L29" s="2"/>
      <c r="M29" s="2"/>
      <c r="N29" s="2"/>
      <c r="O29" s="2"/>
      <c r="P29" s="2"/>
    </row>
    <row r="30" spans="1:16" ht="13">
      <c r="A30" s="7" t="s">
        <v>88</v>
      </c>
      <c r="B30" s="10">
        <v>3859402</v>
      </c>
      <c r="C30" s="10">
        <v>5257730</v>
      </c>
      <c r="D30" s="13">
        <v>924296.97042270377</v>
      </c>
      <c r="E30" s="14">
        <v>1267778.2600308643</v>
      </c>
      <c r="G30" s="2"/>
      <c r="H30" s="2"/>
      <c r="I30" s="2"/>
      <c r="J30" s="2"/>
      <c r="K30" s="2"/>
      <c r="L30" s="2"/>
      <c r="M30" s="2"/>
      <c r="N30" s="2"/>
      <c r="O30" s="2"/>
      <c r="P30" s="2"/>
    </row>
    <row r="31" spans="1:16" ht="13.5" thickBot="1">
      <c r="A31" s="62" t="s">
        <v>89</v>
      </c>
      <c r="B31" s="11">
        <v>13999998</v>
      </c>
      <c r="C31" s="11">
        <v>14562071</v>
      </c>
      <c r="D31" s="13">
        <v>3352891.3902526642</v>
      </c>
      <c r="E31" s="14">
        <v>3511301.8422067901</v>
      </c>
      <c r="G31" s="2"/>
      <c r="H31" s="2"/>
      <c r="I31" s="2"/>
      <c r="J31" s="2"/>
      <c r="K31" s="2"/>
      <c r="L31" s="2"/>
      <c r="M31" s="2"/>
      <c r="N31" s="2"/>
      <c r="O31" s="2"/>
      <c r="P31" s="2"/>
    </row>
    <row r="32" spans="1:16" ht="30" customHeight="1" thickBot="1">
      <c r="A32" s="312" t="s">
        <v>34</v>
      </c>
      <c r="B32" s="313"/>
      <c r="C32" s="313"/>
      <c r="D32" s="313"/>
      <c r="E32" s="314"/>
      <c r="G32" s="2"/>
      <c r="H32" s="2"/>
      <c r="I32" s="2"/>
      <c r="J32" s="2"/>
      <c r="K32" s="2"/>
      <c r="L32" s="2"/>
      <c r="M32" s="2"/>
      <c r="N32" s="2"/>
      <c r="O32" s="2"/>
      <c r="P32" s="2"/>
    </row>
    <row r="33" spans="1:16" ht="17.25" customHeight="1" thickBot="1">
      <c r="A33" s="292"/>
      <c r="B33" s="288" t="s">
        <v>1</v>
      </c>
      <c r="C33" s="289"/>
      <c r="D33" s="290" t="s">
        <v>2</v>
      </c>
      <c r="E33" s="291"/>
      <c r="G33" s="2"/>
      <c r="H33" s="2"/>
      <c r="I33" s="2"/>
      <c r="J33" s="2"/>
      <c r="K33" s="2"/>
      <c r="L33" s="2"/>
      <c r="M33" s="2"/>
      <c r="N33" s="2"/>
      <c r="O33" s="2"/>
      <c r="P33" s="2"/>
    </row>
    <row r="34" spans="1:16" ht="31.5" thickBot="1">
      <c r="A34" s="293"/>
      <c r="B34" s="5" t="s">
        <v>29</v>
      </c>
      <c r="C34" s="5" t="s">
        <v>25</v>
      </c>
      <c r="D34" s="5" t="s">
        <v>29</v>
      </c>
      <c r="E34" s="5" t="s">
        <v>25</v>
      </c>
      <c r="G34" s="2"/>
      <c r="H34" s="2"/>
      <c r="I34" s="2"/>
      <c r="J34" s="2"/>
      <c r="K34" s="2"/>
      <c r="L34" s="2"/>
      <c r="M34" s="2"/>
      <c r="N34" s="2"/>
      <c r="O34" s="2"/>
      <c r="P34" s="2"/>
    </row>
    <row r="35" spans="1:16" ht="13">
      <c r="A35" s="61" t="s">
        <v>65</v>
      </c>
      <c r="B35" s="8">
        <v>6272805</v>
      </c>
      <c r="C35" s="8">
        <v>8058391</v>
      </c>
      <c r="D35" s="13">
        <v>1500563.3566968879</v>
      </c>
      <c r="E35" s="13">
        <v>1908169.591058701</v>
      </c>
      <c r="G35" s="2"/>
      <c r="H35" s="2"/>
      <c r="I35" s="2"/>
      <c r="J35" s="2"/>
      <c r="K35" s="2"/>
      <c r="L35" s="2"/>
      <c r="M35" s="2"/>
      <c r="N35" s="2"/>
      <c r="O35" s="2"/>
      <c r="P35" s="2"/>
    </row>
    <row r="36" spans="1:16" ht="13">
      <c r="A36" s="7" t="s">
        <v>66</v>
      </c>
      <c r="B36" s="10">
        <v>15360</v>
      </c>
      <c r="C36" s="10">
        <v>210996</v>
      </c>
      <c r="D36" s="13">
        <v>3674.3774370260508</v>
      </c>
      <c r="E36" s="13">
        <v>49962.349932514036</v>
      </c>
      <c r="G36" s="2"/>
      <c r="H36" s="2"/>
      <c r="I36" s="2"/>
      <c r="J36" s="2"/>
      <c r="K36" s="2"/>
      <c r="L36" s="2"/>
      <c r="M36" s="2"/>
      <c r="N36" s="2"/>
      <c r="O36" s="2"/>
      <c r="P36" s="2"/>
    </row>
    <row r="37" spans="1:16" ht="13">
      <c r="A37" s="7" t="s">
        <v>214</v>
      </c>
      <c r="B37" s="10">
        <v>1113986</v>
      </c>
      <c r="C37" s="10">
        <v>1657179</v>
      </c>
      <c r="D37" s="13">
        <v>266484.70205487643</v>
      </c>
      <c r="E37" s="13">
        <v>392408.18356183852</v>
      </c>
      <c r="G37" s="2"/>
      <c r="H37" s="2"/>
      <c r="I37" s="2"/>
      <c r="J37" s="2"/>
      <c r="K37" s="2"/>
      <c r="L37" s="2"/>
      <c r="M37" s="2"/>
      <c r="N37" s="2"/>
      <c r="O37" s="2"/>
      <c r="P37" s="2"/>
    </row>
    <row r="38" spans="1:16" ht="13">
      <c r="A38" s="7" t="s">
        <v>67</v>
      </c>
      <c r="B38" s="10">
        <v>1102690</v>
      </c>
      <c r="C38" s="10">
        <v>1628215</v>
      </c>
      <c r="D38" s="13">
        <v>263781.50364806352</v>
      </c>
      <c r="E38" s="13">
        <v>385549.71466458292</v>
      </c>
      <c r="G38" s="2"/>
      <c r="H38" s="2"/>
      <c r="I38" s="2"/>
      <c r="J38" s="2"/>
      <c r="K38" s="2"/>
      <c r="L38" s="2"/>
      <c r="M38" s="2"/>
      <c r="N38" s="2"/>
      <c r="O38" s="2"/>
      <c r="P38" s="2"/>
    </row>
    <row r="39" spans="1:16" ht="13">
      <c r="A39" s="7" t="s">
        <v>70</v>
      </c>
      <c r="B39" s="57">
        <v>-31224</v>
      </c>
      <c r="C39" s="57">
        <v>43881</v>
      </c>
      <c r="D39" s="58">
        <v>-7469.3203837045194</v>
      </c>
      <c r="E39" s="58">
        <v>10390.708247495917</v>
      </c>
      <c r="G39" s="2"/>
      <c r="H39" s="2"/>
      <c r="I39" s="2"/>
      <c r="J39" s="2"/>
      <c r="K39" s="2"/>
      <c r="L39" s="2"/>
      <c r="M39" s="2"/>
      <c r="N39" s="2"/>
      <c r="O39" s="2"/>
      <c r="P39" s="2"/>
    </row>
    <row r="40" spans="1:16" ht="13">
      <c r="A40" s="7" t="s">
        <v>71</v>
      </c>
      <c r="B40" s="10">
        <v>1071466</v>
      </c>
      <c r="C40" s="10">
        <v>1672096</v>
      </c>
      <c r="D40" s="13">
        <v>256313.18326435902</v>
      </c>
      <c r="E40" s="13">
        <v>395941.42291207885</v>
      </c>
      <c r="G40" s="2"/>
      <c r="H40" s="2"/>
      <c r="I40" s="2"/>
      <c r="J40" s="2"/>
      <c r="K40" s="2"/>
      <c r="L40" s="2"/>
      <c r="M40" s="2"/>
      <c r="N40" s="2"/>
      <c r="O40" s="2"/>
      <c r="P40" s="2"/>
    </row>
    <row r="41" spans="1:16" ht="13">
      <c r="A41" s="7" t="s">
        <v>74</v>
      </c>
      <c r="B41" s="12">
        <v>0.62919196672867073</v>
      </c>
      <c r="C41" s="12">
        <v>0.92905512710473714</v>
      </c>
      <c r="D41" s="18">
        <v>0.15051359154335114</v>
      </c>
      <c r="E41" s="18">
        <v>0.21999363668981015</v>
      </c>
      <c r="G41" s="2"/>
      <c r="H41" s="2"/>
      <c r="I41" s="2"/>
      <c r="J41" s="2"/>
      <c r="K41" s="2"/>
      <c r="L41" s="2"/>
      <c r="M41" s="2"/>
      <c r="N41" s="2"/>
      <c r="O41" s="2"/>
      <c r="P41" s="2"/>
    </row>
    <row r="42" spans="1:16" ht="13">
      <c r="A42" s="7" t="s">
        <v>75</v>
      </c>
      <c r="B42" s="10">
        <v>1752549394</v>
      </c>
      <c r="C42" s="10">
        <v>1752549394</v>
      </c>
      <c r="D42" s="13">
        <v>1752549394</v>
      </c>
      <c r="E42" s="13">
        <v>1752549394</v>
      </c>
      <c r="G42" s="2"/>
      <c r="H42" s="2"/>
      <c r="I42" s="2"/>
      <c r="J42" s="2"/>
      <c r="K42" s="2"/>
      <c r="L42" s="2"/>
      <c r="M42" s="2"/>
      <c r="N42" s="2"/>
      <c r="O42" s="2"/>
      <c r="P42" s="2"/>
    </row>
    <row r="43" spans="1:16" ht="13">
      <c r="A43" s="7" t="s">
        <v>76</v>
      </c>
      <c r="B43" s="57">
        <v>52806</v>
      </c>
      <c r="C43" s="57">
        <v>598674</v>
      </c>
      <c r="D43" s="58">
        <v>12632.107743463388</v>
      </c>
      <c r="E43" s="58">
        <v>141761.73900689068</v>
      </c>
      <c r="G43" s="2"/>
      <c r="H43" s="2"/>
      <c r="I43" s="2"/>
      <c r="J43" s="2"/>
      <c r="K43" s="2"/>
      <c r="L43" s="2"/>
      <c r="M43" s="2"/>
      <c r="N43" s="2"/>
      <c r="O43" s="2"/>
      <c r="P43" s="2"/>
    </row>
    <row r="44" spans="1:16" ht="13">
      <c r="A44" s="7" t="s">
        <v>77</v>
      </c>
      <c r="B44" s="57">
        <v>-395702</v>
      </c>
      <c r="C44" s="57">
        <v>-531867</v>
      </c>
      <c r="D44" s="58">
        <v>-94658.756548573074</v>
      </c>
      <c r="E44" s="58">
        <v>-125942.31725509698</v>
      </c>
      <c r="G44" s="2"/>
      <c r="H44" s="2"/>
      <c r="I44" s="2"/>
      <c r="J44" s="2"/>
      <c r="K44" s="2"/>
      <c r="L44" s="2"/>
      <c r="M44" s="2"/>
      <c r="N44" s="2"/>
      <c r="O44" s="2"/>
      <c r="P44" s="2"/>
    </row>
    <row r="45" spans="1:16" ht="13">
      <c r="A45" s="7" t="s">
        <v>78</v>
      </c>
      <c r="B45" s="57">
        <v>338491</v>
      </c>
      <c r="C45" s="57">
        <v>-71002</v>
      </c>
      <c r="D45" s="58">
        <v>80972.896682056307</v>
      </c>
      <c r="E45" s="58">
        <v>-16812.767871942415</v>
      </c>
      <c r="G45" s="2"/>
      <c r="H45" s="2"/>
      <c r="I45" s="2"/>
      <c r="J45" s="2"/>
      <c r="K45" s="2"/>
      <c r="L45" s="2"/>
      <c r="M45" s="2"/>
      <c r="N45" s="2"/>
      <c r="O45" s="2"/>
      <c r="P45" s="2"/>
    </row>
    <row r="46" spans="1:16" ht="13.5" thickBot="1">
      <c r="A46" s="62" t="s">
        <v>90</v>
      </c>
      <c r="B46" s="60">
        <v>-4405</v>
      </c>
      <c r="C46" s="60">
        <v>-4195</v>
      </c>
      <c r="D46" s="58">
        <v>-1053.7521230533694</v>
      </c>
      <c r="E46" s="58">
        <v>-993.34612014870606</v>
      </c>
      <c r="G46" s="2"/>
      <c r="H46" s="2"/>
      <c r="I46" s="2"/>
      <c r="J46" s="2"/>
      <c r="K46" s="2"/>
      <c r="L46" s="2"/>
      <c r="M46" s="2"/>
      <c r="N46" s="2"/>
      <c r="O46" s="2"/>
      <c r="P46" s="2"/>
    </row>
    <row r="47" spans="1:16" ht="18" customHeight="1" thickBot="1">
      <c r="A47" s="4"/>
      <c r="B47" s="6" t="s">
        <v>40</v>
      </c>
      <c r="C47" s="5" t="s">
        <v>39</v>
      </c>
      <c r="D47" s="6" t="s">
        <v>40</v>
      </c>
      <c r="E47" s="5" t="s">
        <v>39</v>
      </c>
      <c r="G47" s="2"/>
      <c r="H47" s="2"/>
      <c r="I47" s="2"/>
      <c r="J47" s="2"/>
      <c r="K47" s="2"/>
      <c r="L47" s="2"/>
      <c r="M47" s="2"/>
      <c r="N47" s="2"/>
      <c r="O47" s="2"/>
      <c r="P47" s="2"/>
    </row>
    <row r="48" spans="1:16" ht="13">
      <c r="A48" s="61" t="s">
        <v>80</v>
      </c>
      <c r="B48" s="8">
        <v>27628982</v>
      </c>
      <c r="C48" s="8">
        <v>25968345</v>
      </c>
      <c r="D48" s="8">
        <v>6616927.7930786721</v>
      </c>
      <c r="E48" s="9">
        <v>6261657.2627314823</v>
      </c>
      <c r="G48" s="2"/>
      <c r="H48" s="2"/>
      <c r="I48" s="2"/>
      <c r="J48" s="2"/>
      <c r="K48" s="2"/>
      <c r="L48" s="2"/>
      <c r="M48" s="2"/>
      <c r="N48" s="2"/>
      <c r="O48" s="2"/>
      <c r="P48" s="2"/>
    </row>
    <row r="49" spans="1:16" ht="13">
      <c r="A49" s="7" t="s">
        <v>81</v>
      </c>
      <c r="B49" s="10">
        <v>1286755</v>
      </c>
      <c r="C49" s="10">
        <v>1993786</v>
      </c>
      <c r="D49" s="15">
        <v>308167.88408573822</v>
      </c>
      <c r="E49" s="14">
        <v>480754.72608024697</v>
      </c>
      <c r="G49" s="2"/>
      <c r="H49" s="2"/>
      <c r="I49" s="2"/>
      <c r="J49" s="2"/>
      <c r="K49" s="2"/>
      <c r="L49" s="2"/>
      <c r="M49" s="2"/>
      <c r="N49" s="2"/>
      <c r="O49" s="2"/>
      <c r="P49" s="2"/>
    </row>
    <row r="50" spans="1:16" ht="13">
      <c r="A50" s="7" t="s">
        <v>82</v>
      </c>
      <c r="B50" s="10">
        <v>28915737</v>
      </c>
      <c r="C50" s="10">
        <v>27962131</v>
      </c>
      <c r="D50" s="15">
        <v>6925095.6771644112</v>
      </c>
      <c r="E50" s="14">
        <v>6742411.9888117285</v>
      </c>
      <c r="G50" s="2"/>
      <c r="H50" s="2"/>
      <c r="I50" s="2"/>
      <c r="J50" s="2"/>
      <c r="K50" s="2"/>
      <c r="L50" s="2"/>
      <c r="M50" s="2"/>
      <c r="N50" s="2"/>
      <c r="O50" s="2"/>
      <c r="P50" s="2"/>
    </row>
    <row r="51" spans="1:16" ht="13">
      <c r="A51" s="7" t="s">
        <v>83</v>
      </c>
      <c r="B51" s="10">
        <v>8762747</v>
      </c>
      <c r="C51" s="10">
        <v>8762747</v>
      </c>
      <c r="D51" s="15">
        <v>2098610.2263202011</v>
      </c>
      <c r="E51" s="14">
        <v>2112930.893132716</v>
      </c>
      <c r="G51" s="2"/>
      <c r="H51" s="2"/>
      <c r="I51" s="2"/>
      <c r="J51" s="2"/>
      <c r="K51" s="2"/>
      <c r="L51" s="2"/>
      <c r="M51" s="2"/>
      <c r="N51" s="2"/>
      <c r="O51" s="2"/>
      <c r="P51" s="2"/>
    </row>
    <row r="52" spans="1:16" ht="13">
      <c r="A52" s="7" t="s">
        <v>86</v>
      </c>
      <c r="B52" s="10">
        <v>20181644</v>
      </c>
      <c r="C52" s="10">
        <v>19443162</v>
      </c>
      <c r="D52" s="15">
        <v>4833347.8625314329</v>
      </c>
      <c r="E52" s="14">
        <v>4688262.4421296297</v>
      </c>
      <c r="G52" s="2"/>
      <c r="H52" s="2"/>
      <c r="I52" s="2"/>
      <c r="J52" s="2"/>
      <c r="K52" s="2"/>
      <c r="L52" s="2"/>
      <c r="M52" s="2"/>
      <c r="N52" s="2"/>
      <c r="O52" s="2"/>
      <c r="P52" s="2"/>
    </row>
    <row r="53" spans="1:16" ht="13">
      <c r="A53" s="7" t="s">
        <v>87</v>
      </c>
      <c r="B53" s="10">
        <v>6309340</v>
      </c>
      <c r="C53" s="10">
        <v>5576565</v>
      </c>
      <c r="D53" s="15">
        <v>1511038.1990180814</v>
      </c>
      <c r="E53" s="14">
        <v>1344657.8414351852</v>
      </c>
      <c r="G53" s="2"/>
      <c r="H53" s="2"/>
      <c r="I53" s="2"/>
      <c r="J53" s="2"/>
      <c r="K53" s="2"/>
      <c r="L53" s="2"/>
      <c r="M53" s="2"/>
      <c r="N53" s="2"/>
      <c r="O53" s="2"/>
      <c r="P53" s="2"/>
    </row>
    <row r="54" spans="1:16" ht="13">
      <c r="A54" s="7" t="s">
        <v>88</v>
      </c>
      <c r="B54" s="10">
        <v>2424753</v>
      </c>
      <c r="C54" s="10">
        <v>2942404</v>
      </c>
      <c r="D54" s="15">
        <v>580709.61561489641</v>
      </c>
      <c r="E54" s="14">
        <v>709491.7052469136</v>
      </c>
      <c r="G54" s="2"/>
      <c r="H54" s="2"/>
      <c r="I54" s="2"/>
      <c r="J54" s="2"/>
      <c r="K54" s="2"/>
      <c r="L54" s="2"/>
      <c r="M54" s="2"/>
      <c r="N54" s="2"/>
      <c r="O54" s="2"/>
      <c r="P54" s="2"/>
    </row>
    <row r="55" spans="1:16" ht="13.5" thickBot="1">
      <c r="A55" s="65" t="s">
        <v>89</v>
      </c>
      <c r="B55" s="11">
        <v>8734093</v>
      </c>
      <c r="C55" s="11">
        <v>8518969</v>
      </c>
      <c r="D55" s="16">
        <v>2091747.8146329778</v>
      </c>
      <c r="E55" s="27">
        <v>2054149.5466820989</v>
      </c>
      <c r="G55" s="2"/>
      <c r="H55" s="2"/>
      <c r="I55" s="2"/>
      <c r="J55" s="2"/>
      <c r="K55" s="2"/>
      <c r="L55" s="2"/>
      <c r="M55" s="2"/>
      <c r="N55" s="2"/>
      <c r="O55" s="2"/>
      <c r="P55" s="2"/>
    </row>
    <row r="56" spans="1:16" ht="13">
      <c r="G56" s="2"/>
      <c r="H56" s="2"/>
      <c r="I56" s="2"/>
      <c r="J56" s="2"/>
      <c r="K56" s="2"/>
      <c r="L56" s="2"/>
      <c r="M56" s="2"/>
      <c r="N56" s="2"/>
      <c r="O56" s="2"/>
      <c r="P56" s="2"/>
    </row>
    <row r="57" spans="1:16" ht="13">
      <c r="G57" s="2"/>
      <c r="H57" s="2"/>
      <c r="I57" s="2"/>
      <c r="J57" s="2"/>
      <c r="K57" s="2"/>
      <c r="L57" s="2"/>
      <c r="M57" s="2"/>
      <c r="N57" s="2"/>
      <c r="O57" s="2"/>
      <c r="P57" s="2"/>
    </row>
    <row r="58" spans="1:16">
      <c r="A58" s="1" t="s">
        <v>142</v>
      </c>
    </row>
    <row r="59" spans="1:16" ht="26.25" customHeight="1">
      <c r="A59" s="278" t="s">
        <v>144</v>
      </c>
      <c r="B59" s="287"/>
      <c r="C59" s="287"/>
      <c r="D59" s="287"/>
      <c r="E59" s="287"/>
    </row>
    <row r="60" spans="1:16" ht="39" customHeight="1">
      <c r="A60" s="278" t="s">
        <v>145</v>
      </c>
      <c r="B60" s="278"/>
      <c r="C60" s="278"/>
      <c r="D60" s="278"/>
      <c r="E60" s="278"/>
    </row>
  </sheetData>
  <customSheetViews>
    <customSheetView guid="{0BEBA397-9DCB-486C-80C9-7AF2B6BDE866}">
      <selection activeCell="E51" sqref="E51"/>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G60" sqref="G60"/>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E51" sqref="E51"/>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70"/>
  <sheetViews>
    <sheetView workbookViewId="0">
      <selection activeCell="A6" sqref="A6"/>
    </sheetView>
  </sheetViews>
  <sheetFormatPr defaultColWidth="9" defaultRowHeight="12.5"/>
  <cols>
    <col min="1" max="1" width="46.33203125" style="1" customWidth="1"/>
    <col min="2" max="5" width="15.58203125" style="1" customWidth="1"/>
    <col min="6" max="16384" width="9" style="1"/>
  </cols>
  <sheetData>
    <row r="1" spans="1:17" s="2" customFormat="1" ht="13.5" thickBot="1">
      <c r="A1" s="279" t="s">
        <v>0</v>
      </c>
      <c r="B1" s="288" t="s">
        <v>1</v>
      </c>
      <c r="C1" s="289"/>
      <c r="D1" s="290" t="s">
        <v>2</v>
      </c>
      <c r="E1" s="291"/>
    </row>
    <row r="2" spans="1:17" s="2" customFormat="1" ht="31.5" thickBot="1">
      <c r="A2" s="280"/>
      <c r="B2" s="5" t="s">
        <v>30</v>
      </c>
      <c r="C2" s="5" t="s">
        <v>26</v>
      </c>
      <c r="D2" s="5" t="s">
        <v>30</v>
      </c>
      <c r="E2" s="5" t="s">
        <v>26</v>
      </c>
    </row>
    <row r="3" spans="1:17" s="2" customFormat="1" ht="27" customHeight="1" thickBot="1">
      <c r="A3" s="281" t="s">
        <v>3</v>
      </c>
      <c r="B3" s="282"/>
      <c r="C3" s="282"/>
      <c r="D3" s="282"/>
      <c r="E3" s="283"/>
    </row>
    <row r="4" spans="1:17" ht="13">
      <c r="A4" s="61" t="s">
        <v>65</v>
      </c>
      <c r="B4" s="8">
        <v>18440763</v>
      </c>
      <c r="C4" s="8">
        <v>19131122</v>
      </c>
      <c r="D4" s="13">
        <v>4401872.1504785996</v>
      </c>
      <c r="E4" s="14">
        <v>4543130.3728330564</v>
      </c>
      <c r="G4" s="2"/>
      <c r="H4" s="2"/>
      <c r="I4" s="2"/>
      <c r="J4" s="2"/>
      <c r="K4" s="2"/>
      <c r="L4" s="2"/>
      <c r="M4" s="2"/>
      <c r="N4" s="2"/>
      <c r="O4" s="2"/>
      <c r="P4" s="2"/>
      <c r="Q4" s="2"/>
    </row>
    <row r="5" spans="1:17" ht="13">
      <c r="A5" s="7" t="s">
        <v>66</v>
      </c>
      <c r="B5" s="10">
        <v>1830113</v>
      </c>
      <c r="C5" s="10">
        <v>1934066</v>
      </c>
      <c r="D5" s="13">
        <v>436854.12837466877</v>
      </c>
      <c r="E5" s="14">
        <v>459289.00498693896</v>
      </c>
      <c r="G5" s="2"/>
      <c r="H5" s="2"/>
      <c r="I5" s="2"/>
      <c r="J5" s="2"/>
      <c r="K5" s="2"/>
      <c r="L5" s="2"/>
      <c r="M5" s="2"/>
      <c r="N5" s="2"/>
      <c r="O5" s="2"/>
      <c r="P5" s="2"/>
      <c r="Q5" s="2"/>
    </row>
    <row r="6" spans="1:17" ht="13">
      <c r="A6" s="7" t="s">
        <v>214</v>
      </c>
      <c r="B6" s="10">
        <v>1498215</v>
      </c>
      <c r="C6" s="10">
        <v>1683621</v>
      </c>
      <c r="D6" s="13">
        <v>357628.95949203923</v>
      </c>
      <c r="E6" s="14">
        <v>399815.00831156492</v>
      </c>
      <c r="G6" s="2"/>
      <c r="H6" s="2"/>
      <c r="I6" s="2"/>
      <c r="J6" s="2"/>
      <c r="K6" s="2"/>
      <c r="L6" s="2"/>
      <c r="M6" s="2"/>
      <c r="N6" s="2"/>
      <c r="O6" s="2"/>
      <c r="P6" s="2"/>
      <c r="Q6" s="2"/>
    </row>
    <row r="7" spans="1:17" ht="13">
      <c r="A7" s="7" t="s">
        <v>67</v>
      </c>
      <c r="B7" s="10">
        <v>1185560</v>
      </c>
      <c r="C7" s="10">
        <v>1346485</v>
      </c>
      <c r="D7" s="13">
        <v>282997.15942997637</v>
      </c>
      <c r="E7" s="14">
        <v>319755.21515079553</v>
      </c>
      <c r="G7" s="2"/>
      <c r="H7" s="2"/>
      <c r="I7" s="2"/>
      <c r="J7" s="2"/>
      <c r="K7" s="2"/>
      <c r="L7" s="2"/>
      <c r="M7" s="2"/>
      <c r="N7" s="2"/>
      <c r="O7" s="2"/>
      <c r="P7" s="2"/>
      <c r="Q7" s="2"/>
    </row>
    <row r="8" spans="1:17" ht="13">
      <c r="A8" s="7" t="s">
        <v>68</v>
      </c>
      <c r="B8" s="10">
        <v>1180893</v>
      </c>
      <c r="C8" s="10">
        <v>1308318</v>
      </c>
      <c r="D8" s="13">
        <v>281883.13083331345</v>
      </c>
      <c r="E8" s="14">
        <v>310690.57231061504</v>
      </c>
      <c r="G8" s="2"/>
      <c r="H8" s="2"/>
      <c r="I8" s="2"/>
      <c r="J8" s="2"/>
      <c r="K8" s="2"/>
      <c r="L8" s="2"/>
      <c r="M8" s="2"/>
      <c r="N8" s="2"/>
      <c r="O8" s="2"/>
      <c r="P8" s="2"/>
      <c r="Q8" s="2"/>
    </row>
    <row r="9" spans="1:17" ht="13">
      <c r="A9" s="7" t="s">
        <v>69</v>
      </c>
      <c r="B9" s="10">
        <v>4667</v>
      </c>
      <c r="C9" s="10">
        <v>38167</v>
      </c>
      <c r="D9" s="13">
        <v>1114.0285966629269</v>
      </c>
      <c r="E9" s="14">
        <v>9063.6428401804787</v>
      </c>
      <c r="G9" s="2"/>
      <c r="H9" s="2"/>
      <c r="I9" s="2"/>
      <c r="J9" s="2"/>
      <c r="K9" s="2"/>
      <c r="L9" s="2"/>
      <c r="M9" s="2"/>
      <c r="N9" s="2"/>
      <c r="O9" s="2"/>
      <c r="P9" s="2"/>
      <c r="Q9" s="2"/>
    </row>
    <row r="10" spans="1:17" ht="13">
      <c r="A10" s="7" t="s">
        <v>70</v>
      </c>
      <c r="B10" s="56">
        <v>-290384</v>
      </c>
      <c r="C10" s="56">
        <v>43488</v>
      </c>
      <c r="D10" s="100">
        <v>-69315.637457331773</v>
      </c>
      <c r="E10" s="101">
        <v>10327.238185704107</v>
      </c>
      <c r="G10" s="2"/>
      <c r="H10" s="2"/>
      <c r="I10" s="2"/>
      <c r="J10" s="2"/>
      <c r="K10" s="2"/>
      <c r="L10" s="2"/>
      <c r="M10" s="2"/>
      <c r="N10" s="2"/>
      <c r="O10" s="2"/>
      <c r="P10" s="2"/>
      <c r="Q10" s="2"/>
    </row>
    <row r="11" spans="1:17" ht="13">
      <c r="A11" s="7" t="s">
        <v>71</v>
      </c>
      <c r="B11" s="10">
        <v>895176</v>
      </c>
      <c r="C11" s="10">
        <v>1389973</v>
      </c>
      <c r="D11" s="13">
        <v>213680.52197264458</v>
      </c>
      <c r="E11" s="14">
        <v>330082.45333649963</v>
      </c>
      <c r="G11" s="2"/>
      <c r="H11" s="2"/>
      <c r="I11" s="2"/>
      <c r="J11" s="2"/>
      <c r="K11" s="2"/>
      <c r="L11" s="2"/>
      <c r="M11" s="2"/>
      <c r="N11" s="2"/>
      <c r="O11" s="2"/>
      <c r="P11" s="2"/>
      <c r="Q11" s="2"/>
    </row>
    <row r="12" spans="1:17" ht="25.5">
      <c r="A12" s="7" t="s">
        <v>72</v>
      </c>
      <c r="B12" s="10">
        <v>890879</v>
      </c>
      <c r="C12" s="10">
        <v>1349123</v>
      </c>
      <c r="D12" s="13">
        <v>212655.81362041389</v>
      </c>
      <c r="E12" s="14">
        <v>320380.66967466159</v>
      </c>
      <c r="G12" s="2"/>
      <c r="H12" s="2"/>
      <c r="I12" s="2"/>
      <c r="J12" s="2"/>
      <c r="K12" s="2"/>
      <c r="L12" s="2"/>
      <c r="M12" s="2"/>
      <c r="N12" s="2"/>
      <c r="O12" s="2"/>
      <c r="P12" s="2"/>
      <c r="Q12" s="2"/>
    </row>
    <row r="13" spans="1:17" ht="25.5">
      <c r="A13" s="7" t="s">
        <v>73</v>
      </c>
      <c r="B13" s="10">
        <v>4297</v>
      </c>
      <c r="C13" s="10">
        <v>40850</v>
      </c>
      <c r="D13" s="13">
        <v>1024.708352230683</v>
      </c>
      <c r="E13" s="14">
        <v>9700.7836618380425</v>
      </c>
      <c r="G13" s="2"/>
      <c r="H13" s="2"/>
      <c r="I13" s="2"/>
      <c r="J13" s="2"/>
      <c r="K13" s="2"/>
      <c r="L13" s="2"/>
      <c r="M13" s="2"/>
      <c r="N13" s="2"/>
      <c r="O13" s="2"/>
      <c r="P13" s="2"/>
      <c r="Q13" s="2"/>
    </row>
    <row r="14" spans="1:17" ht="13">
      <c r="A14" s="7" t="s">
        <v>74</v>
      </c>
      <c r="B14" s="12">
        <v>0.6738143895075861</v>
      </c>
      <c r="C14" s="12">
        <v>0.74652275392587308</v>
      </c>
      <c r="D14" s="18">
        <v>0.16084176103587378</v>
      </c>
      <c r="E14" s="19">
        <v>0.17727921014625339</v>
      </c>
      <c r="G14" s="2"/>
      <c r="H14" s="2"/>
      <c r="I14" s="2"/>
      <c r="J14" s="2"/>
      <c r="K14" s="2"/>
      <c r="L14" s="2"/>
      <c r="M14" s="2"/>
      <c r="N14" s="2"/>
      <c r="O14" s="2"/>
      <c r="P14" s="2"/>
      <c r="Q14" s="2"/>
    </row>
    <row r="15" spans="1:17" ht="25.5">
      <c r="A15" s="7" t="s">
        <v>75</v>
      </c>
      <c r="B15" s="10">
        <v>1752549394</v>
      </c>
      <c r="C15" s="10">
        <v>1752549394</v>
      </c>
      <c r="D15" s="13">
        <v>1752549394</v>
      </c>
      <c r="E15" s="14">
        <v>1752549394</v>
      </c>
      <c r="G15" s="2"/>
      <c r="H15" s="2"/>
      <c r="I15" s="2"/>
      <c r="J15" s="2"/>
      <c r="K15" s="2"/>
      <c r="L15" s="2"/>
      <c r="M15" s="2"/>
      <c r="N15" s="2"/>
      <c r="O15" s="2"/>
      <c r="P15" s="2"/>
      <c r="Q15" s="2"/>
    </row>
    <row r="16" spans="1:17" ht="13">
      <c r="A16" s="7" t="s">
        <v>76</v>
      </c>
      <c r="B16" s="57">
        <v>2617907</v>
      </c>
      <c r="C16" s="57">
        <v>4079082</v>
      </c>
      <c r="D16" s="58">
        <v>624903.20578616951</v>
      </c>
      <c r="E16" s="59">
        <v>968672.99928758002</v>
      </c>
      <c r="G16" s="2"/>
      <c r="H16" s="2"/>
      <c r="I16" s="2"/>
      <c r="J16" s="2"/>
      <c r="K16" s="2"/>
      <c r="L16" s="2"/>
      <c r="M16" s="2"/>
      <c r="N16" s="2"/>
      <c r="O16" s="2"/>
      <c r="P16" s="2"/>
      <c r="Q16" s="2"/>
    </row>
    <row r="17" spans="1:17" ht="13">
      <c r="A17" s="7" t="s">
        <v>77</v>
      </c>
      <c r="B17" s="57">
        <v>-3386733</v>
      </c>
      <c r="C17" s="57">
        <v>-4180488</v>
      </c>
      <c r="D17" s="58">
        <v>-808424.55780201941</v>
      </c>
      <c r="E17" s="59">
        <v>-992754.21515079541</v>
      </c>
      <c r="G17" s="2"/>
      <c r="H17" s="2"/>
      <c r="I17" s="2"/>
      <c r="J17" s="2"/>
      <c r="K17" s="2"/>
      <c r="L17" s="2"/>
      <c r="M17" s="2"/>
      <c r="N17" s="2"/>
      <c r="O17" s="2"/>
      <c r="P17" s="2"/>
      <c r="Q17" s="2"/>
    </row>
    <row r="18" spans="1:17" ht="13">
      <c r="A18" s="7" t="s">
        <v>78</v>
      </c>
      <c r="B18" s="57">
        <v>1635749</v>
      </c>
      <c r="C18" s="57">
        <v>-249100</v>
      </c>
      <c r="D18" s="58">
        <v>390458.78786432097</v>
      </c>
      <c r="E18" s="59">
        <v>-59154.595108050344</v>
      </c>
      <c r="G18" s="2"/>
      <c r="H18" s="2"/>
      <c r="I18" s="2"/>
      <c r="J18" s="2"/>
      <c r="K18" s="2"/>
      <c r="L18" s="2"/>
      <c r="M18" s="2"/>
      <c r="N18" s="2"/>
      <c r="O18" s="2"/>
      <c r="P18" s="2"/>
      <c r="Q18" s="2"/>
    </row>
    <row r="19" spans="1:17" ht="13.5" thickBot="1">
      <c r="A19" s="62" t="s">
        <v>79</v>
      </c>
      <c r="B19" s="60">
        <v>866923</v>
      </c>
      <c r="C19" s="60">
        <v>-350506</v>
      </c>
      <c r="D19" s="58">
        <v>206937.4358484711</v>
      </c>
      <c r="E19" s="59">
        <v>-83235.810971265731</v>
      </c>
      <c r="G19" s="2"/>
      <c r="H19" s="2"/>
      <c r="I19" s="2"/>
      <c r="J19" s="2"/>
      <c r="K19" s="2"/>
      <c r="L19" s="2"/>
      <c r="M19" s="2"/>
      <c r="N19" s="2"/>
      <c r="O19" s="2"/>
      <c r="P19" s="2"/>
      <c r="Q19" s="2"/>
    </row>
    <row r="20" spans="1:17" s="2" customFormat="1" ht="18" customHeight="1" thickBot="1">
      <c r="A20" s="3"/>
      <c r="B20" s="6" t="s">
        <v>36</v>
      </c>
      <c r="C20" s="6" t="s">
        <v>39</v>
      </c>
      <c r="D20" s="6" t="s">
        <v>36</v>
      </c>
      <c r="E20" s="6" t="s">
        <v>39</v>
      </c>
    </row>
    <row r="21" spans="1:17" ht="13">
      <c r="A21" s="61" t="s">
        <v>80</v>
      </c>
      <c r="B21" s="8">
        <v>28162749</v>
      </c>
      <c r="C21" s="8">
        <v>27567008</v>
      </c>
      <c r="D21" s="13">
        <v>6607406.5645308876</v>
      </c>
      <c r="E21" s="14">
        <v>6647137.3456790131</v>
      </c>
      <c r="G21" s="2"/>
      <c r="H21" s="2"/>
      <c r="I21" s="2"/>
      <c r="J21" s="2"/>
      <c r="K21" s="2"/>
      <c r="L21" s="2"/>
      <c r="M21" s="2"/>
      <c r="N21" s="2"/>
      <c r="O21" s="2"/>
      <c r="P21" s="2"/>
      <c r="Q21" s="2"/>
    </row>
    <row r="22" spans="1:17" ht="13">
      <c r="A22" s="7" t="s">
        <v>81</v>
      </c>
      <c r="B22" s="10">
        <v>6396444</v>
      </c>
      <c r="C22" s="10">
        <v>4788562</v>
      </c>
      <c r="D22" s="13">
        <v>1500702.4376510335</v>
      </c>
      <c r="E22" s="14">
        <v>1154650.4020061775</v>
      </c>
      <c r="G22" s="2"/>
      <c r="H22" s="2"/>
      <c r="I22" s="2"/>
      <c r="J22" s="2"/>
      <c r="K22" s="2"/>
      <c r="L22" s="2"/>
      <c r="M22" s="2"/>
      <c r="N22" s="2"/>
      <c r="O22" s="2"/>
      <c r="P22" s="2"/>
      <c r="Q22" s="2"/>
    </row>
    <row r="23" spans="1:17" ht="13">
      <c r="A23" s="7" t="s">
        <v>82</v>
      </c>
      <c r="B23" s="10">
        <v>34559193</v>
      </c>
      <c r="C23" s="10">
        <v>32355570</v>
      </c>
      <c r="D23" s="13">
        <v>8108109.0021819212</v>
      </c>
      <c r="E23" s="14">
        <v>7801786.7476851856</v>
      </c>
      <c r="G23" s="2"/>
      <c r="H23" s="2"/>
      <c r="I23" s="2"/>
      <c r="J23" s="2"/>
      <c r="K23" s="2"/>
      <c r="L23" s="2"/>
      <c r="M23" s="2"/>
      <c r="N23" s="2"/>
      <c r="O23" s="2"/>
      <c r="P23" s="2"/>
      <c r="Q23" s="2"/>
    </row>
    <row r="24" spans="1:17" ht="13">
      <c r="A24" s="7" t="s">
        <v>83</v>
      </c>
      <c r="B24" s="10">
        <v>8762747</v>
      </c>
      <c r="C24" s="10">
        <v>8762747</v>
      </c>
      <c r="D24" s="13">
        <v>2055872.885531286</v>
      </c>
      <c r="E24" s="14">
        <v>2112930.893132716</v>
      </c>
      <c r="G24" s="2"/>
      <c r="H24" s="2"/>
      <c r="I24" s="2"/>
      <c r="J24" s="2"/>
      <c r="K24" s="2"/>
      <c r="L24" s="2"/>
      <c r="M24" s="2"/>
      <c r="N24" s="2"/>
      <c r="O24" s="2"/>
      <c r="P24" s="2"/>
      <c r="Q24" s="2"/>
    </row>
    <row r="25" spans="1:17" ht="13">
      <c r="A25" s="7" t="s">
        <v>84</v>
      </c>
      <c r="B25" s="10">
        <v>17966448</v>
      </c>
      <c r="C25" s="10">
        <v>17327165</v>
      </c>
      <c r="D25" s="13">
        <v>4215200.2439997187</v>
      </c>
      <c r="E25" s="14">
        <v>4178039.4000771609</v>
      </c>
      <c r="G25" s="2"/>
      <c r="H25" s="2"/>
      <c r="I25" s="2"/>
      <c r="J25" s="2"/>
      <c r="K25" s="2"/>
      <c r="L25" s="2"/>
      <c r="M25" s="2"/>
      <c r="N25" s="2"/>
      <c r="O25" s="2"/>
      <c r="P25" s="2"/>
      <c r="Q25" s="2"/>
    </row>
    <row r="26" spans="1:17" ht="13">
      <c r="A26" s="7" t="s">
        <v>85</v>
      </c>
      <c r="B26" s="10">
        <v>30116</v>
      </c>
      <c r="C26" s="10">
        <v>466334</v>
      </c>
      <c r="D26" s="13">
        <v>7065.6687703821881</v>
      </c>
      <c r="E26" s="14">
        <v>112445.50540123458</v>
      </c>
      <c r="G26" s="2"/>
      <c r="H26" s="2"/>
      <c r="I26" s="2"/>
      <c r="J26" s="2"/>
      <c r="K26" s="2"/>
      <c r="L26" s="2"/>
      <c r="M26" s="2"/>
      <c r="N26" s="2"/>
      <c r="O26" s="2"/>
      <c r="P26" s="2"/>
      <c r="Q26" s="2"/>
    </row>
    <row r="27" spans="1:17" ht="13">
      <c r="A27" s="7" t="s">
        <v>86</v>
      </c>
      <c r="B27" s="10">
        <v>17996564</v>
      </c>
      <c r="C27" s="10">
        <v>17793499</v>
      </c>
      <c r="D27" s="13">
        <v>4222265.9127701009</v>
      </c>
      <c r="E27" s="14">
        <v>4290484.9054783955</v>
      </c>
      <c r="G27" s="2"/>
      <c r="H27" s="2"/>
      <c r="I27" s="2"/>
      <c r="J27" s="2"/>
      <c r="K27" s="2"/>
      <c r="L27" s="2"/>
      <c r="M27" s="2"/>
      <c r="N27" s="2"/>
      <c r="O27" s="2"/>
      <c r="P27" s="2"/>
      <c r="Q27" s="2"/>
    </row>
    <row r="28" spans="1:17" ht="13">
      <c r="A28" s="7" t="s">
        <v>87</v>
      </c>
      <c r="B28" s="10">
        <v>11744092</v>
      </c>
      <c r="C28" s="10">
        <v>9304341</v>
      </c>
      <c r="D28" s="13">
        <v>2755341.4822982899</v>
      </c>
      <c r="E28" s="14">
        <v>2243523.5821759258</v>
      </c>
      <c r="G28" s="2"/>
      <c r="H28" s="2"/>
      <c r="I28" s="2"/>
      <c r="J28" s="2"/>
      <c r="K28" s="2"/>
      <c r="L28" s="2"/>
      <c r="M28" s="2"/>
      <c r="N28" s="2"/>
      <c r="O28" s="2"/>
      <c r="P28" s="2"/>
      <c r="Q28" s="2"/>
    </row>
    <row r="29" spans="1:17" ht="13">
      <c r="A29" s="7" t="s">
        <v>88</v>
      </c>
      <c r="B29" s="10">
        <v>4818537</v>
      </c>
      <c r="C29" s="10">
        <v>5257730</v>
      </c>
      <c r="D29" s="13">
        <v>1130501.6071135304</v>
      </c>
      <c r="E29" s="14">
        <v>1267778.2600308643</v>
      </c>
      <c r="G29" s="2"/>
      <c r="H29" s="2"/>
      <c r="I29" s="2"/>
      <c r="J29" s="2"/>
      <c r="K29" s="2"/>
      <c r="L29" s="2"/>
      <c r="M29" s="2"/>
      <c r="N29" s="2"/>
      <c r="O29" s="2"/>
      <c r="P29" s="2"/>
      <c r="Q29" s="2"/>
    </row>
    <row r="30" spans="1:17" ht="13.5" thickBot="1">
      <c r="A30" s="62" t="s">
        <v>89</v>
      </c>
      <c r="B30" s="11">
        <v>16562629</v>
      </c>
      <c r="C30" s="11">
        <v>14562071</v>
      </c>
      <c r="D30" s="13">
        <v>3885843.0894118203</v>
      </c>
      <c r="E30" s="14">
        <v>3511301.8422067901</v>
      </c>
      <c r="G30" s="2"/>
      <c r="H30" s="2"/>
      <c r="I30" s="2"/>
      <c r="J30" s="2"/>
      <c r="K30" s="2"/>
      <c r="L30" s="2"/>
      <c r="M30" s="2"/>
      <c r="N30" s="2"/>
      <c r="O30" s="2"/>
      <c r="P30" s="2"/>
      <c r="Q30" s="2"/>
    </row>
    <row r="31" spans="1:17" ht="30" customHeight="1" thickBot="1">
      <c r="A31" s="312" t="s">
        <v>34</v>
      </c>
      <c r="B31" s="313"/>
      <c r="C31" s="313"/>
      <c r="D31" s="313"/>
      <c r="E31" s="314"/>
      <c r="G31" s="2"/>
      <c r="H31" s="2"/>
      <c r="I31" s="2"/>
      <c r="J31" s="2"/>
      <c r="K31" s="2"/>
      <c r="L31" s="2"/>
      <c r="M31" s="2"/>
      <c r="N31" s="2"/>
      <c r="O31" s="2"/>
      <c r="P31" s="2"/>
      <c r="Q31" s="2"/>
    </row>
    <row r="32" spans="1:17" ht="17.25" customHeight="1" thickBot="1">
      <c r="A32" s="292"/>
      <c r="B32" s="288" t="s">
        <v>1</v>
      </c>
      <c r="C32" s="289"/>
      <c r="D32" s="290" t="s">
        <v>2</v>
      </c>
      <c r="E32" s="291"/>
      <c r="G32" s="2"/>
      <c r="H32" s="2"/>
      <c r="I32" s="2"/>
      <c r="J32" s="2"/>
      <c r="K32" s="2"/>
      <c r="L32" s="2"/>
      <c r="M32" s="2"/>
      <c r="N32" s="2"/>
      <c r="O32" s="2"/>
      <c r="P32" s="2"/>
      <c r="Q32" s="2"/>
    </row>
    <row r="33" spans="1:17" ht="31.5" thickBot="1">
      <c r="A33" s="293"/>
      <c r="B33" s="5" t="s">
        <v>30</v>
      </c>
      <c r="C33" s="5" t="s">
        <v>26</v>
      </c>
      <c r="D33" s="5" t="s">
        <v>30</v>
      </c>
      <c r="E33" s="5" t="s">
        <v>26</v>
      </c>
      <c r="G33" s="2"/>
      <c r="H33" s="2"/>
      <c r="I33" s="2"/>
      <c r="J33" s="2"/>
      <c r="K33" s="2"/>
      <c r="L33" s="2"/>
      <c r="M33" s="2"/>
      <c r="N33" s="2"/>
      <c r="O33" s="2"/>
      <c r="P33" s="2"/>
      <c r="Q33" s="2"/>
    </row>
    <row r="34" spans="1:17" ht="13">
      <c r="A34" s="61" t="s">
        <v>65</v>
      </c>
      <c r="B34" s="8">
        <v>8689799</v>
      </c>
      <c r="C34" s="8">
        <v>10909760</v>
      </c>
      <c r="D34" s="13">
        <v>2074284.2479650537</v>
      </c>
      <c r="E34" s="14">
        <v>2590776.5376395155</v>
      </c>
      <c r="G34" s="2"/>
      <c r="H34" s="2"/>
      <c r="I34" s="2"/>
      <c r="J34" s="2"/>
      <c r="K34" s="2"/>
      <c r="L34" s="2"/>
      <c r="M34" s="2"/>
      <c r="N34" s="2"/>
      <c r="O34" s="2"/>
      <c r="P34" s="2"/>
      <c r="Q34" s="2"/>
    </row>
    <row r="35" spans="1:17" ht="13">
      <c r="A35" s="7" t="s">
        <v>66</v>
      </c>
      <c r="B35" s="10">
        <v>58652</v>
      </c>
      <c r="C35" s="10">
        <v>266802</v>
      </c>
      <c r="D35" s="13">
        <v>14000.429666053993</v>
      </c>
      <c r="E35" s="14">
        <v>63358.34718594158</v>
      </c>
      <c r="G35" s="2"/>
      <c r="H35" s="2"/>
      <c r="I35" s="2"/>
      <c r="J35" s="2"/>
      <c r="K35" s="2"/>
      <c r="L35" s="2"/>
      <c r="M35" s="2"/>
      <c r="N35" s="2"/>
      <c r="O35" s="2"/>
      <c r="P35" s="2"/>
      <c r="Q35" s="2"/>
    </row>
    <row r="36" spans="1:17" ht="13">
      <c r="A36" s="7" t="s">
        <v>214</v>
      </c>
      <c r="B36" s="10">
        <v>1172527</v>
      </c>
      <c r="C36" s="10">
        <v>1696522</v>
      </c>
      <c r="D36" s="13">
        <v>279886.13849569141</v>
      </c>
      <c r="E36" s="14">
        <v>402878.65115174541</v>
      </c>
      <c r="G36" s="2"/>
      <c r="H36" s="2"/>
      <c r="I36" s="2"/>
      <c r="J36" s="2"/>
      <c r="K36" s="2"/>
      <c r="L36" s="2"/>
      <c r="M36" s="2"/>
      <c r="N36" s="2"/>
      <c r="O36" s="2"/>
      <c r="P36" s="2"/>
      <c r="Q36" s="2"/>
    </row>
    <row r="37" spans="1:17" ht="13">
      <c r="A37" s="7" t="s">
        <v>67</v>
      </c>
      <c r="B37" s="10">
        <v>1146443</v>
      </c>
      <c r="C37" s="10">
        <v>1688972</v>
      </c>
      <c r="D37" s="13">
        <v>273659.79996658152</v>
      </c>
      <c r="E37" s="14">
        <v>401085.72785561619</v>
      </c>
      <c r="G37" s="2"/>
      <c r="H37" s="2"/>
      <c r="I37" s="2"/>
      <c r="J37" s="2"/>
      <c r="K37" s="2"/>
      <c r="L37" s="2"/>
      <c r="M37" s="2"/>
      <c r="N37" s="2"/>
      <c r="O37" s="2"/>
      <c r="P37" s="2"/>
      <c r="Q37" s="2"/>
    </row>
    <row r="38" spans="1:17" ht="13">
      <c r="A38" s="7" t="s">
        <v>70</v>
      </c>
      <c r="B38" s="57">
        <v>-17054</v>
      </c>
      <c r="C38" s="57">
        <v>63336</v>
      </c>
      <c r="D38" s="58">
        <v>-4070.8471582364591</v>
      </c>
      <c r="E38" s="59">
        <v>15039.607931607694</v>
      </c>
      <c r="G38" s="2"/>
      <c r="H38" s="2"/>
      <c r="I38" s="2"/>
      <c r="J38" s="2"/>
      <c r="K38" s="2"/>
      <c r="L38" s="2"/>
      <c r="M38" s="2"/>
      <c r="N38" s="2"/>
      <c r="O38" s="2"/>
      <c r="P38" s="2"/>
      <c r="Q38" s="2"/>
    </row>
    <row r="39" spans="1:17" ht="13">
      <c r="A39" s="7" t="s">
        <v>71</v>
      </c>
      <c r="B39" s="10">
        <v>1129389</v>
      </c>
      <c r="C39" s="10">
        <v>1752308</v>
      </c>
      <c r="D39" s="13">
        <v>269588.95280834503</v>
      </c>
      <c r="E39" s="14">
        <v>416126.33578722388</v>
      </c>
      <c r="G39" s="2"/>
      <c r="H39" s="2"/>
      <c r="I39" s="2"/>
      <c r="J39" s="2"/>
      <c r="K39" s="2"/>
      <c r="L39" s="2"/>
      <c r="M39" s="2"/>
      <c r="N39" s="2"/>
      <c r="O39" s="2"/>
      <c r="P39" s="2"/>
      <c r="Q39" s="2"/>
    </row>
    <row r="40" spans="1:17" ht="13">
      <c r="A40" s="7" t="s">
        <v>74</v>
      </c>
      <c r="B40" s="12">
        <v>0.65</v>
      </c>
      <c r="C40" s="12">
        <v>0.96</v>
      </c>
      <c r="D40" s="18">
        <v>0.15515718616475305</v>
      </c>
      <c r="E40" s="19">
        <v>0.22797435288530038</v>
      </c>
      <c r="G40" s="2"/>
      <c r="H40" s="2"/>
      <c r="I40" s="2"/>
      <c r="J40" s="2"/>
      <c r="K40" s="2"/>
      <c r="L40" s="2"/>
      <c r="M40" s="2"/>
      <c r="N40" s="2"/>
      <c r="O40" s="2"/>
      <c r="P40" s="2"/>
      <c r="Q40" s="2"/>
    </row>
    <row r="41" spans="1:17" ht="25.5">
      <c r="A41" s="7" t="s">
        <v>75</v>
      </c>
      <c r="B41" s="10">
        <v>1752549394</v>
      </c>
      <c r="C41" s="10">
        <v>1752549394</v>
      </c>
      <c r="D41" s="13">
        <v>1752549394</v>
      </c>
      <c r="E41" s="14">
        <v>1752549394</v>
      </c>
      <c r="G41" s="2"/>
      <c r="H41" s="2"/>
      <c r="I41" s="2"/>
      <c r="J41" s="2"/>
      <c r="K41" s="2"/>
      <c r="L41" s="2"/>
      <c r="M41" s="2"/>
      <c r="N41" s="2"/>
      <c r="O41" s="2"/>
      <c r="P41" s="2"/>
      <c r="Q41" s="2"/>
    </row>
    <row r="42" spans="1:17" ht="13">
      <c r="A42" s="7" t="s">
        <v>76</v>
      </c>
      <c r="B42" s="57">
        <v>4463</v>
      </c>
      <c r="C42" s="57">
        <v>534186</v>
      </c>
      <c r="D42" s="58">
        <v>1065.3331105435275</v>
      </c>
      <c r="E42" s="59">
        <v>126854.90382331987</v>
      </c>
      <c r="G42" s="2"/>
      <c r="H42" s="2"/>
      <c r="I42" s="2"/>
      <c r="J42" s="2"/>
      <c r="K42" s="2"/>
      <c r="L42" s="2"/>
      <c r="M42" s="2"/>
      <c r="N42" s="2"/>
      <c r="O42" s="2"/>
      <c r="P42" s="2"/>
      <c r="Q42" s="2"/>
    </row>
    <row r="43" spans="1:17" ht="13">
      <c r="A43" s="7" t="s">
        <v>77</v>
      </c>
      <c r="B43" s="57">
        <v>-438236</v>
      </c>
      <c r="C43" s="57">
        <v>-1059910</v>
      </c>
      <c r="D43" s="58">
        <v>-104608.40713245649</v>
      </c>
      <c r="E43" s="59">
        <v>-251700.30871526952</v>
      </c>
      <c r="G43" s="2"/>
      <c r="H43" s="2"/>
      <c r="I43" s="2"/>
      <c r="J43" s="2"/>
      <c r="K43" s="2"/>
      <c r="L43" s="2"/>
      <c r="M43" s="2"/>
      <c r="N43" s="2"/>
      <c r="O43" s="2"/>
      <c r="P43" s="2"/>
      <c r="Q43" s="2"/>
    </row>
    <row r="44" spans="1:17" ht="13">
      <c r="A44" s="7" t="s">
        <v>78</v>
      </c>
      <c r="B44" s="57">
        <v>1701129</v>
      </c>
      <c r="C44" s="57">
        <v>-279177</v>
      </c>
      <c r="D44" s="58">
        <v>406065.21375886182</v>
      </c>
      <c r="E44" s="59">
        <v>-66297.079078603652</v>
      </c>
      <c r="G44" s="2"/>
      <c r="H44" s="2"/>
      <c r="I44" s="2"/>
      <c r="J44" s="2"/>
      <c r="K44" s="2"/>
      <c r="L44" s="2"/>
      <c r="M44" s="2"/>
      <c r="N44" s="2"/>
      <c r="O44" s="2"/>
      <c r="P44" s="2"/>
      <c r="Q44" s="2"/>
    </row>
    <row r="45" spans="1:17" ht="13.5" thickBot="1">
      <c r="A45" s="62" t="s">
        <v>90</v>
      </c>
      <c r="B45" s="60">
        <v>1267356</v>
      </c>
      <c r="C45" s="60">
        <v>-804901</v>
      </c>
      <c r="D45" s="58">
        <v>302522.13973694888</v>
      </c>
      <c r="E45" s="59">
        <v>-191142.48397055329</v>
      </c>
      <c r="G45" s="2"/>
      <c r="H45" s="2"/>
      <c r="I45" s="2"/>
      <c r="J45" s="2"/>
      <c r="K45" s="2"/>
      <c r="L45" s="2"/>
      <c r="M45" s="2"/>
      <c r="N45" s="2"/>
      <c r="O45" s="2"/>
      <c r="P45" s="2"/>
      <c r="Q45" s="2"/>
    </row>
    <row r="46" spans="1:17" ht="18" customHeight="1" thickBot="1">
      <c r="A46" s="4"/>
      <c r="B46" s="6" t="s">
        <v>36</v>
      </c>
      <c r="C46" s="6" t="s">
        <v>39</v>
      </c>
      <c r="D46" s="6" t="s">
        <v>36</v>
      </c>
      <c r="E46" s="6" t="s">
        <v>39</v>
      </c>
      <c r="G46" s="2"/>
      <c r="H46" s="2"/>
      <c r="I46" s="2"/>
      <c r="J46" s="2"/>
      <c r="K46" s="2"/>
      <c r="L46" s="2"/>
      <c r="M46" s="2"/>
      <c r="N46" s="2"/>
      <c r="O46" s="2"/>
      <c r="P46" s="2"/>
      <c r="Q46" s="2"/>
    </row>
    <row r="47" spans="1:17" ht="13">
      <c r="A47" s="61" t="s">
        <v>80</v>
      </c>
      <c r="B47" s="8">
        <v>26617011</v>
      </c>
      <c r="C47" s="8">
        <v>25968345</v>
      </c>
      <c r="D47" s="8">
        <v>6244753.0675926143</v>
      </c>
      <c r="E47" s="9">
        <v>6261657.2627314823</v>
      </c>
      <c r="G47" s="2"/>
      <c r="H47" s="2"/>
      <c r="I47" s="2"/>
      <c r="J47" s="2"/>
      <c r="K47" s="2"/>
      <c r="L47" s="2"/>
      <c r="M47" s="2"/>
      <c r="N47" s="2"/>
      <c r="O47" s="2"/>
      <c r="P47" s="2"/>
      <c r="Q47" s="2"/>
    </row>
    <row r="48" spans="1:17" ht="13">
      <c r="A48" s="7" t="s">
        <v>81</v>
      </c>
      <c r="B48" s="10">
        <v>3723519</v>
      </c>
      <c r="C48" s="10">
        <v>1993786</v>
      </c>
      <c r="D48" s="15">
        <v>873593.83431480662</v>
      </c>
      <c r="E48" s="14">
        <v>480754.72608024697</v>
      </c>
      <c r="G48" s="2"/>
      <c r="H48" s="2"/>
      <c r="I48" s="2"/>
      <c r="J48" s="2"/>
      <c r="K48" s="2"/>
      <c r="L48" s="2"/>
      <c r="M48" s="2"/>
      <c r="N48" s="2"/>
      <c r="O48" s="2"/>
      <c r="P48" s="2"/>
      <c r="Q48" s="2"/>
    </row>
    <row r="49" spans="1:17" ht="13">
      <c r="A49" s="7" t="s">
        <v>82</v>
      </c>
      <c r="B49" s="10">
        <v>30340530</v>
      </c>
      <c r="C49" s="10">
        <v>27962131</v>
      </c>
      <c r="D49" s="15">
        <v>7118346.9019074216</v>
      </c>
      <c r="E49" s="14">
        <v>6742411.9888117285</v>
      </c>
      <c r="G49" s="2"/>
      <c r="H49" s="2"/>
      <c r="I49" s="2"/>
      <c r="J49" s="2"/>
      <c r="K49" s="2"/>
      <c r="L49" s="2"/>
      <c r="M49" s="2"/>
      <c r="N49" s="2"/>
      <c r="O49" s="2"/>
      <c r="P49" s="2"/>
      <c r="Q49" s="2"/>
    </row>
    <row r="50" spans="1:17" ht="13">
      <c r="A50" s="7" t="s">
        <v>83</v>
      </c>
      <c r="B50" s="10">
        <v>8762747</v>
      </c>
      <c r="C50" s="10">
        <v>8762747</v>
      </c>
      <c r="D50" s="15">
        <v>2055872.885531286</v>
      </c>
      <c r="E50" s="14">
        <v>2112930.893132716</v>
      </c>
      <c r="G50" s="2"/>
      <c r="H50" s="2"/>
      <c r="I50" s="2"/>
      <c r="J50" s="2"/>
      <c r="K50" s="2"/>
      <c r="L50" s="2"/>
      <c r="M50" s="2"/>
      <c r="N50" s="2"/>
      <c r="O50" s="2"/>
      <c r="P50" s="2"/>
      <c r="Q50" s="2"/>
    </row>
    <row r="51" spans="1:17" ht="13">
      <c r="A51" s="7" t="s">
        <v>86</v>
      </c>
      <c r="B51" s="10">
        <v>20239567</v>
      </c>
      <c r="C51" s="10">
        <v>19443162</v>
      </c>
      <c r="D51" s="15">
        <v>4748508.3171057878</v>
      </c>
      <c r="E51" s="14">
        <v>4688262.4421296297</v>
      </c>
      <c r="G51" s="2"/>
      <c r="H51" s="2"/>
      <c r="I51" s="2"/>
      <c r="J51" s="2"/>
      <c r="K51" s="2"/>
      <c r="L51" s="2"/>
      <c r="M51" s="2"/>
      <c r="N51" s="2"/>
      <c r="O51" s="2"/>
      <c r="P51" s="2"/>
      <c r="Q51" s="2"/>
    </row>
    <row r="52" spans="1:17" ht="13">
      <c r="A52" s="7" t="s">
        <v>87</v>
      </c>
      <c r="B52" s="10">
        <v>7511096</v>
      </c>
      <c r="C52" s="10">
        <v>5576565</v>
      </c>
      <c r="D52" s="15">
        <v>1762216.6435961805</v>
      </c>
      <c r="E52" s="14">
        <v>1344657.8414351852</v>
      </c>
      <c r="G52" s="2"/>
      <c r="H52" s="2"/>
      <c r="I52" s="2"/>
      <c r="J52" s="2"/>
      <c r="K52" s="2"/>
      <c r="L52" s="2"/>
      <c r="M52" s="2"/>
      <c r="N52" s="2"/>
      <c r="O52" s="2"/>
      <c r="P52" s="2"/>
      <c r="Q52" s="2"/>
    </row>
    <row r="53" spans="1:17" ht="13">
      <c r="A53" s="7" t="s">
        <v>88</v>
      </c>
      <c r="B53" s="10">
        <v>2589867</v>
      </c>
      <c r="C53" s="10">
        <v>2942404</v>
      </c>
      <c r="D53" s="15">
        <v>607621.94120545255</v>
      </c>
      <c r="E53" s="14">
        <v>709491.7052469136</v>
      </c>
      <c r="G53" s="2"/>
      <c r="H53" s="2"/>
      <c r="I53" s="2"/>
      <c r="J53" s="2"/>
      <c r="K53" s="2"/>
      <c r="L53" s="2"/>
      <c r="M53" s="2"/>
      <c r="N53" s="2"/>
      <c r="O53" s="2"/>
      <c r="P53" s="2"/>
      <c r="Q53" s="2"/>
    </row>
    <row r="54" spans="1:17" ht="13.5" thickBot="1">
      <c r="A54" s="65" t="s">
        <v>89</v>
      </c>
      <c r="B54" s="11">
        <v>10100963</v>
      </c>
      <c r="C54" s="11">
        <v>8518969</v>
      </c>
      <c r="D54" s="16">
        <v>2369838.5848016329</v>
      </c>
      <c r="E54" s="27">
        <v>2054149.5466820989</v>
      </c>
      <c r="G54" s="2"/>
      <c r="H54" s="2"/>
      <c r="I54" s="2"/>
      <c r="J54" s="2"/>
      <c r="K54" s="2"/>
      <c r="L54" s="2"/>
      <c r="M54" s="2"/>
      <c r="N54" s="2"/>
      <c r="O54" s="2"/>
      <c r="P54" s="2"/>
      <c r="Q54" s="2"/>
    </row>
    <row r="55" spans="1:17" ht="13">
      <c r="G55" s="2"/>
      <c r="H55" s="2"/>
      <c r="I55" s="2"/>
      <c r="J55" s="2"/>
      <c r="K55" s="2"/>
      <c r="L55" s="2"/>
      <c r="M55" s="2"/>
      <c r="N55" s="2"/>
      <c r="O55" s="2"/>
      <c r="P55" s="2"/>
      <c r="Q55" s="2"/>
    </row>
    <row r="56" spans="1:17" ht="13">
      <c r="G56" s="2"/>
      <c r="H56" s="2"/>
      <c r="I56" s="2"/>
      <c r="J56" s="2"/>
      <c r="K56" s="2"/>
      <c r="L56" s="2"/>
      <c r="M56" s="2"/>
      <c r="N56" s="2"/>
      <c r="O56" s="2"/>
      <c r="P56" s="2"/>
      <c r="Q56" s="2"/>
    </row>
    <row r="57" spans="1:17" ht="13">
      <c r="A57" s="1" t="s">
        <v>146</v>
      </c>
      <c r="G57" s="2"/>
      <c r="H57" s="2"/>
      <c r="I57" s="2"/>
      <c r="J57" s="2"/>
      <c r="K57" s="2"/>
      <c r="L57" s="2"/>
      <c r="M57" s="2"/>
      <c r="N57" s="2"/>
      <c r="O57" s="2"/>
      <c r="P57" s="2"/>
      <c r="Q57" s="2"/>
    </row>
    <row r="58" spans="1:17" ht="25.5" customHeight="1">
      <c r="A58" s="278" t="s">
        <v>147</v>
      </c>
      <c r="B58" s="287"/>
      <c r="C58" s="287"/>
      <c r="D58" s="287"/>
      <c r="E58" s="287"/>
      <c r="G58" s="2"/>
      <c r="H58" s="2"/>
      <c r="I58" s="2"/>
      <c r="J58" s="2"/>
      <c r="K58" s="2"/>
      <c r="L58" s="2"/>
      <c r="M58" s="2"/>
      <c r="N58" s="2"/>
      <c r="O58" s="2"/>
      <c r="P58" s="2"/>
      <c r="Q58" s="2"/>
    </row>
    <row r="59" spans="1:17" ht="39" customHeight="1">
      <c r="A59" s="278" t="s">
        <v>148</v>
      </c>
      <c r="B59" s="278"/>
      <c r="C59" s="278"/>
      <c r="D59" s="278"/>
      <c r="E59" s="278"/>
      <c r="G59" s="2"/>
      <c r="H59" s="2"/>
      <c r="I59" s="2"/>
      <c r="J59" s="2"/>
      <c r="K59" s="2"/>
      <c r="L59" s="2"/>
      <c r="M59" s="2"/>
      <c r="N59" s="2"/>
      <c r="O59" s="2"/>
      <c r="P59" s="2"/>
      <c r="Q59" s="2"/>
    </row>
    <row r="60" spans="1:17" ht="13">
      <c r="G60" s="2"/>
      <c r="H60" s="2"/>
      <c r="I60" s="2"/>
      <c r="J60" s="2"/>
      <c r="K60" s="2"/>
      <c r="L60" s="2"/>
      <c r="M60" s="2"/>
      <c r="N60" s="2"/>
      <c r="O60" s="2"/>
      <c r="P60" s="2"/>
      <c r="Q60" s="2"/>
    </row>
    <row r="61" spans="1:17" ht="13">
      <c r="G61" s="2"/>
      <c r="H61" s="2"/>
      <c r="I61" s="2"/>
      <c r="J61" s="2"/>
      <c r="K61" s="2"/>
      <c r="L61" s="2"/>
      <c r="M61" s="2"/>
      <c r="N61" s="2"/>
      <c r="O61" s="2"/>
      <c r="P61" s="2"/>
      <c r="Q61" s="2"/>
    </row>
    <row r="62" spans="1:17" ht="13">
      <c r="G62" s="2"/>
      <c r="H62" s="2"/>
      <c r="I62" s="2"/>
      <c r="J62" s="2"/>
      <c r="K62" s="2"/>
      <c r="L62" s="2"/>
      <c r="M62" s="2"/>
      <c r="N62" s="2"/>
      <c r="O62" s="2"/>
      <c r="P62" s="2"/>
      <c r="Q62" s="2"/>
    </row>
    <row r="63" spans="1:17" ht="13">
      <c r="G63" s="2"/>
      <c r="H63" s="2"/>
      <c r="I63" s="2"/>
      <c r="J63" s="2"/>
      <c r="K63" s="2"/>
      <c r="L63" s="2"/>
      <c r="M63" s="2"/>
      <c r="N63" s="2"/>
      <c r="O63" s="2"/>
      <c r="P63" s="2"/>
      <c r="Q63" s="2"/>
    </row>
    <row r="64" spans="1:17" ht="13">
      <c r="G64" s="2"/>
      <c r="H64" s="2"/>
      <c r="I64" s="2"/>
      <c r="J64" s="2"/>
      <c r="K64" s="2"/>
      <c r="L64" s="2"/>
      <c r="M64" s="2"/>
      <c r="N64" s="2"/>
      <c r="O64" s="2"/>
      <c r="P64" s="2"/>
      <c r="Q64" s="2"/>
    </row>
    <row r="65" spans="7:17" ht="13">
      <c r="G65" s="2"/>
      <c r="H65" s="2"/>
      <c r="I65" s="2"/>
      <c r="J65" s="2"/>
      <c r="K65" s="2"/>
      <c r="L65" s="2"/>
      <c r="M65" s="2"/>
      <c r="N65" s="2"/>
      <c r="O65" s="2"/>
      <c r="P65" s="2"/>
      <c r="Q65" s="2"/>
    </row>
    <row r="66" spans="7:17" ht="13">
      <c r="G66" s="2"/>
      <c r="H66" s="2"/>
      <c r="I66" s="2"/>
      <c r="J66" s="2"/>
      <c r="K66" s="2"/>
      <c r="L66" s="2"/>
      <c r="M66" s="2"/>
      <c r="N66" s="2"/>
      <c r="O66" s="2"/>
      <c r="P66" s="2"/>
      <c r="Q66" s="2"/>
    </row>
    <row r="67" spans="7:17" ht="13">
      <c r="G67" s="2"/>
      <c r="H67" s="2"/>
      <c r="I67" s="2"/>
      <c r="J67" s="2"/>
      <c r="K67" s="2"/>
      <c r="L67" s="2"/>
      <c r="M67" s="2"/>
      <c r="N67" s="2"/>
      <c r="O67" s="2"/>
      <c r="P67" s="2"/>
      <c r="Q67" s="2"/>
    </row>
    <row r="68" spans="7:17" ht="13">
      <c r="G68" s="2"/>
      <c r="H68" s="2"/>
      <c r="I68" s="2"/>
      <c r="J68" s="2"/>
      <c r="K68" s="2"/>
      <c r="L68" s="2"/>
      <c r="M68" s="2"/>
      <c r="N68" s="2"/>
      <c r="O68" s="2"/>
      <c r="P68" s="2"/>
      <c r="Q68" s="2"/>
    </row>
    <row r="69" spans="7:17" ht="13">
      <c r="G69" s="2"/>
      <c r="H69" s="2"/>
      <c r="I69" s="2"/>
      <c r="J69" s="2"/>
      <c r="K69" s="2"/>
      <c r="L69" s="2"/>
      <c r="M69" s="2"/>
      <c r="N69" s="2"/>
      <c r="O69" s="2"/>
      <c r="P69" s="2"/>
      <c r="Q69" s="2"/>
    </row>
    <row r="70" spans="7:17" ht="13">
      <c r="G70" s="2"/>
      <c r="H70" s="2"/>
      <c r="I70" s="2"/>
      <c r="J70" s="2"/>
      <c r="K70" s="2"/>
      <c r="L70" s="2"/>
      <c r="M70" s="2"/>
      <c r="N70" s="2"/>
      <c r="O70" s="2"/>
      <c r="P70" s="2"/>
      <c r="Q70" s="2"/>
    </row>
  </sheetData>
  <customSheetViews>
    <customSheetView guid="{0BEBA397-9DCB-486C-80C9-7AF2B6BDE866}">
      <selection sqref="A1:A2"/>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topLeftCell="A34">
      <selection activeCell="G2" sqref="G2:Q70"/>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sqref="A1:A2"/>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88"/>
  <sheetViews>
    <sheetView topLeftCell="A25" workbookViewId="0">
      <selection activeCell="A38" sqref="A38"/>
    </sheetView>
  </sheetViews>
  <sheetFormatPr defaultColWidth="9" defaultRowHeight="12.5"/>
  <cols>
    <col min="1" max="1" width="46.58203125" style="1" customWidth="1"/>
    <col min="2" max="5" width="15.58203125" style="1" customWidth="1"/>
    <col min="6" max="16384" width="9" style="1"/>
  </cols>
  <sheetData>
    <row r="1" spans="1:17" s="2" customFormat="1" ht="13.5" thickBot="1">
      <c r="A1" s="279" t="s">
        <v>0</v>
      </c>
      <c r="B1" s="288" t="s">
        <v>1</v>
      </c>
      <c r="C1" s="289"/>
      <c r="D1" s="290" t="s">
        <v>2</v>
      </c>
      <c r="E1" s="291"/>
    </row>
    <row r="2" spans="1:17" s="2" customFormat="1" ht="31.5" thickBot="1">
      <c r="A2" s="280"/>
      <c r="B2" s="5" t="s">
        <v>7</v>
      </c>
      <c r="C2" s="5" t="s">
        <v>8</v>
      </c>
      <c r="D2" s="5" t="s">
        <v>7</v>
      </c>
      <c r="E2" s="5" t="s">
        <v>8</v>
      </c>
    </row>
    <row r="3" spans="1:17" s="2" customFormat="1" ht="27" customHeight="1" thickBot="1">
      <c r="A3" s="281" t="s">
        <v>3</v>
      </c>
      <c r="B3" s="282"/>
      <c r="C3" s="282"/>
      <c r="D3" s="282"/>
      <c r="E3" s="283"/>
    </row>
    <row r="4" spans="1:17">
      <c r="A4" s="61" t="s">
        <v>65</v>
      </c>
      <c r="B4" s="8">
        <v>10950875</v>
      </c>
      <c r="C4" s="8">
        <v>10031049</v>
      </c>
      <c r="D4" s="13">
        <v>2735879.6309147733</v>
      </c>
      <c r="E4" s="14">
        <v>2280163.8909515222</v>
      </c>
      <c r="N4" s="45"/>
      <c r="O4" s="45"/>
      <c r="P4" s="45"/>
      <c r="Q4" s="45"/>
    </row>
    <row r="5" spans="1:17">
      <c r="A5" s="7" t="s">
        <v>66</v>
      </c>
      <c r="B5" s="10">
        <v>1127928</v>
      </c>
      <c r="C5" s="10">
        <v>1066579</v>
      </c>
      <c r="D5" s="13">
        <v>281792.5727705264</v>
      </c>
      <c r="E5" s="14">
        <v>242444.72563609085</v>
      </c>
      <c r="N5" s="45"/>
      <c r="O5" s="45"/>
      <c r="P5" s="45"/>
      <c r="Q5" s="45"/>
    </row>
    <row r="6" spans="1:17">
      <c r="A6" s="7" t="s">
        <v>214</v>
      </c>
      <c r="B6" s="10">
        <v>1045580</v>
      </c>
      <c r="C6" s="10">
        <v>1008343</v>
      </c>
      <c r="D6" s="13">
        <v>261219.40251275527</v>
      </c>
      <c r="E6" s="14">
        <v>229207.06481383261</v>
      </c>
      <c r="N6" s="45"/>
      <c r="O6" s="45"/>
      <c r="P6" s="45"/>
      <c r="Q6" s="45"/>
    </row>
    <row r="7" spans="1:17">
      <c r="A7" s="7" t="s">
        <v>67</v>
      </c>
      <c r="B7" s="10">
        <v>825064</v>
      </c>
      <c r="C7" s="10">
        <v>777403</v>
      </c>
      <c r="D7" s="13">
        <v>206127.43655653697</v>
      </c>
      <c r="E7" s="14">
        <v>176711.95199199868</v>
      </c>
      <c r="N7" s="45"/>
      <c r="O7" s="45"/>
      <c r="P7" s="45"/>
      <c r="Q7" s="45"/>
    </row>
    <row r="8" spans="1:17">
      <c r="A8" s="7" t="s">
        <v>68</v>
      </c>
      <c r="B8" s="10">
        <v>701598</v>
      </c>
      <c r="C8" s="10">
        <v>628285</v>
      </c>
      <c r="D8" s="13">
        <v>175281.67176509122</v>
      </c>
      <c r="E8" s="14">
        <v>142815.84809589476</v>
      </c>
      <c r="N8" s="45"/>
      <c r="O8" s="45"/>
      <c r="P8" s="45"/>
      <c r="Q8" s="45"/>
    </row>
    <row r="9" spans="1:17">
      <c r="A9" s="7" t="s">
        <v>69</v>
      </c>
      <c r="B9" s="10">
        <v>123466</v>
      </c>
      <c r="C9" s="10">
        <v>149118</v>
      </c>
      <c r="D9" s="13">
        <v>30845.764791445745</v>
      </c>
      <c r="E9" s="14">
        <v>33896.103896103894</v>
      </c>
      <c r="N9" s="45"/>
      <c r="O9" s="45"/>
      <c r="P9" s="45"/>
      <c r="Q9" s="45"/>
    </row>
    <row r="10" spans="1:17">
      <c r="A10" s="7" t="s">
        <v>70</v>
      </c>
      <c r="B10" s="57">
        <v>-10080</v>
      </c>
      <c r="C10" s="10">
        <v>16094</v>
      </c>
      <c r="D10" s="58">
        <v>-2518.3071379794687</v>
      </c>
      <c r="E10" s="14">
        <v>3658.336995559866</v>
      </c>
      <c r="N10" s="45"/>
      <c r="O10" s="45"/>
      <c r="P10" s="45"/>
      <c r="Q10" s="45"/>
    </row>
    <row r="11" spans="1:17">
      <c r="A11" s="7" t="s">
        <v>71</v>
      </c>
      <c r="B11" s="10">
        <v>814984</v>
      </c>
      <c r="C11" s="10">
        <v>793497</v>
      </c>
      <c r="D11" s="13">
        <v>203609.12941855748</v>
      </c>
      <c r="E11" s="14">
        <v>180370.28898755854</v>
      </c>
      <c r="N11" s="45"/>
      <c r="O11" s="45"/>
      <c r="P11" s="45"/>
      <c r="Q11" s="45"/>
    </row>
    <row r="12" spans="1:17" ht="25">
      <c r="A12" s="7" t="s">
        <v>72</v>
      </c>
      <c r="B12" s="10">
        <v>692998</v>
      </c>
      <c r="C12" s="10">
        <v>641968</v>
      </c>
      <c r="D12" s="13">
        <v>173133.11607197381</v>
      </c>
      <c r="E12" s="14">
        <v>145926.13920501902</v>
      </c>
      <c r="N12" s="45"/>
      <c r="O12" s="45"/>
      <c r="P12" s="45"/>
      <c r="Q12" s="45"/>
    </row>
    <row r="13" spans="1:17" ht="25">
      <c r="A13" s="7" t="s">
        <v>73</v>
      </c>
      <c r="B13" s="10">
        <v>121986</v>
      </c>
      <c r="C13" s="10">
        <v>151529</v>
      </c>
      <c r="D13" s="13">
        <v>30476.013346583681</v>
      </c>
      <c r="E13" s="14">
        <v>34444.149782539513</v>
      </c>
      <c r="N13" s="45"/>
      <c r="O13" s="45"/>
      <c r="P13" s="45"/>
      <c r="Q13" s="45"/>
    </row>
    <row r="14" spans="1:17">
      <c r="A14" s="7" t="s">
        <v>74</v>
      </c>
      <c r="B14" s="12">
        <v>0.44725167295671914</v>
      </c>
      <c r="C14" s="12">
        <v>0.40428976565341257</v>
      </c>
      <c r="D14" s="18">
        <v>0.11173780560319095</v>
      </c>
      <c r="E14" s="19">
        <v>9.1899354207537448E-2</v>
      </c>
      <c r="N14" s="45"/>
      <c r="O14" s="45"/>
      <c r="P14" s="45"/>
      <c r="Q14" s="45"/>
    </row>
    <row r="15" spans="1:17" ht="25">
      <c r="A15" s="7" t="s">
        <v>75</v>
      </c>
      <c r="B15" s="10">
        <v>1568687256.9124949</v>
      </c>
      <c r="C15" s="10">
        <v>1554046264.2792025</v>
      </c>
      <c r="D15" s="13">
        <v>1568687256.9124949</v>
      </c>
      <c r="E15" s="14">
        <v>1554046264.2792025</v>
      </c>
      <c r="N15" s="45"/>
      <c r="O15" s="45"/>
      <c r="P15" s="45"/>
      <c r="Q15" s="45"/>
    </row>
    <row r="16" spans="1:17">
      <c r="A16" s="7" t="s">
        <v>76</v>
      </c>
      <c r="B16" s="10">
        <v>1924904</v>
      </c>
      <c r="C16" s="10">
        <v>1514676</v>
      </c>
      <c r="D16" s="13">
        <v>480902.72650051903</v>
      </c>
      <c r="E16" s="14">
        <v>344301.929109397</v>
      </c>
      <c r="N16" s="45"/>
      <c r="O16" s="45"/>
      <c r="P16" s="45"/>
      <c r="Q16" s="45"/>
    </row>
    <row r="17" spans="1:17">
      <c r="A17" s="7" t="s">
        <v>77</v>
      </c>
      <c r="B17" s="57">
        <v>-1089606</v>
      </c>
      <c r="C17" s="57">
        <v>-1058917</v>
      </c>
      <c r="D17" s="58">
        <v>-272218.50866917236</v>
      </c>
      <c r="E17" s="59">
        <v>-240703.07172407521</v>
      </c>
      <c r="N17" s="45"/>
      <c r="O17" s="45"/>
      <c r="P17" s="45"/>
      <c r="Q17" s="45"/>
    </row>
    <row r="18" spans="1:17">
      <c r="A18" s="7" t="s">
        <v>78</v>
      </c>
      <c r="B18" s="57">
        <v>-420871</v>
      </c>
      <c r="C18" s="57">
        <v>-306539</v>
      </c>
      <c r="D18" s="58">
        <v>-105147.06780442034</v>
      </c>
      <c r="E18" s="59">
        <v>-69679.567806755673</v>
      </c>
      <c r="N18" s="45"/>
      <c r="O18" s="45"/>
      <c r="P18" s="45"/>
      <c r="Q18" s="45"/>
    </row>
    <row r="19" spans="1:17" ht="13" thickBot="1">
      <c r="A19" s="62" t="s">
        <v>79</v>
      </c>
      <c r="B19" s="11">
        <v>414427</v>
      </c>
      <c r="C19" s="11">
        <v>149220</v>
      </c>
      <c r="D19" s="13">
        <v>103537.15002692632</v>
      </c>
      <c r="E19" s="14">
        <v>33919.289578566124</v>
      </c>
      <c r="N19" s="45"/>
      <c r="O19" s="45"/>
      <c r="P19" s="45"/>
      <c r="Q19" s="45"/>
    </row>
    <row r="20" spans="1:17" s="2" customFormat="1" ht="18" customHeight="1" thickBot="1">
      <c r="A20" s="3"/>
      <c r="B20" s="6" t="s">
        <v>56</v>
      </c>
      <c r="C20" s="6" t="s">
        <v>55</v>
      </c>
      <c r="D20" s="6" t="s">
        <v>56</v>
      </c>
      <c r="E20" s="6" t="s">
        <v>55</v>
      </c>
      <c r="N20" s="45"/>
      <c r="O20" s="45"/>
      <c r="P20" s="45"/>
      <c r="Q20" s="45"/>
    </row>
    <row r="21" spans="1:17">
      <c r="A21" s="61" t="s">
        <v>80</v>
      </c>
      <c r="B21" s="8">
        <v>18382485</v>
      </c>
      <c r="C21" s="8">
        <v>18475838.470210001</v>
      </c>
      <c r="D21" s="13">
        <v>4610605.7185854027</v>
      </c>
      <c r="E21" s="14">
        <v>4497307.4510028725</v>
      </c>
      <c r="N21" s="45"/>
      <c r="O21" s="45"/>
      <c r="P21" s="45"/>
      <c r="Q21" s="45"/>
    </row>
    <row r="22" spans="1:17">
      <c r="A22" s="7" t="s">
        <v>81</v>
      </c>
      <c r="B22" s="10">
        <v>4128486</v>
      </c>
      <c r="C22" s="10">
        <v>3673704</v>
      </c>
      <c r="D22" s="13">
        <v>1035486.8322046652</v>
      </c>
      <c r="E22" s="14">
        <v>894236.8920695195</v>
      </c>
      <c r="N22" s="45"/>
      <c r="O22" s="45"/>
      <c r="P22" s="45"/>
      <c r="Q22" s="45"/>
    </row>
    <row r="23" spans="1:17">
      <c r="A23" s="7" t="s">
        <v>91</v>
      </c>
      <c r="B23" s="10">
        <v>4205</v>
      </c>
      <c r="C23" s="10">
        <v>5951</v>
      </c>
      <c r="D23" s="13">
        <v>1054.6777025332331</v>
      </c>
      <c r="E23" s="14">
        <v>1448.5662820700063</v>
      </c>
      <c r="N23" s="45"/>
      <c r="O23" s="45"/>
      <c r="P23" s="45"/>
      <c r="Q23" s="45"/>
    </row>
    <row r="24" spans="1:17">
      <c r="A24" s="7" t="s">
        <v>82</v>
      </c>
      <c r="B24" s="10">
        <v>22515176</v>
      </c>
      <c r="C24" s="10">
        <v>22155493.470210001</v>
      </c>
      <c r="D24" s="13">
        <v>5647148.2284926008</v>
      </c>
      <c r="E24" s="14">
        <v>5392992.9093544623</v>
      </c>
      <c r="N24" s="45"/>
      <c r="O24" s="45"/>
      <c r="P24" s="45"/>
      <c r="Q24" s="45"/>
    </row>
    <row r="25" spans="1:17">
      <c r="A25" s="7" t="s">
        <v>83</v>
      </c>
      <c r="B25" s="10">
        <v>14304949</v>
      </c>
      <c r="C25" s="10">
        <v>13986284</v>
      </c>
      <c r="D25" s="13">
        <v>3587897.9182342612</v>
      </c>
      <c r="E25" s="14">
        <v>3404479.8208461124</v>
      </c>
      <c r="N25" s="45"/>
      <c r="O25" s="45"/>
      <c r="P25" s="45"/>
      <c r="Q25" s="45"/>
    </row>
    <row r="26" spans="1:17">
      <c r="A26" s="7" t="s">
        <v>84</v>
      </c>
      <c r="B26" s="10">
        <v>12722949</v>
      </c>
      <c r="C26" s="10">
        <v>11858566.01754</v>
      </c>
      <c r="D26" s="13">
        <v>3191108.3521444695</v>
      </c>
      <c r="E26" s="14">
        <v>2886560.0548999561</v>
      </c>
      <c r="N26" s="45"/>
      <c r="O26" s="45"/>
      <c r="P26" s="45"/>
      <c r="Q26" s="45"/>
    </row>
    <row r="27" spans="1:17">
      <c r="A27" s="7" t="s">
        <v>85</v>
      </c>
      <c r="B27" s="10">
        <v>2321695</v>
      </c>
      <c r="C27" s="10">
        <v>2375100.4148599999</v>
      </c>
      <c r="D27" s="13">
        <v>582316.27790318534</v>
      </c>
      <c r="E27" s="14">
        <v>578136.51109001506</v>
      </c>
      <c r="N27" s="45"/>
      <c r="O27" s="45"/>
      <c r="P27" s="45"/>
      <c r="Q27" s="45"/>
    </row>
    <row r="28" spans="1:17">
      <c r="A28" s="7" t="s">
        <v>86</v>
      </c>
      <c r="B28" s="10">
        <v>15044644</v>
      </c>
      <c r="C28" s="10">
        <v>14233666.432399999</v>
      </c>
      <c r="D28" s="13">
        <v>3773424.6300476547</v>
      </c>
      <c r="E28" s="14">
        <v>3464696.5659899712</v>
      </c>
      <c r="N28" s="45"/>
      <c r="O28" s="45"/>
      <c r="P28" s="45"/>
      <c r="Q28" s="45"/>
    </row>
    <row r="29" spans="1:17">
      <c r="A29" s="7" t="s">
        <v>87</v>
      </c>
      <c r="B29" s="10">
        <v>3817562</v>
      </c>
      <c r="C29" s="10">
        <v>4027448.78094</v>
      </c>
      <c r="D29" s="13">
        <v>957503.38274391775</v>
      </c>
      <c r="E29" s="14">
        <v>980343.89293121069</v>
      </c>
      <c r="N29" s="45"/>
      <c r="O29" s="45"/>
      <c r="P29" s="45"/>
      <c r="Q29" s="45"/>
    </row>
    <row r="30" spans="1:17">
      <c r="A30" s="7" t="s">
        <v>88</v>
      </c>
      <c r="B30" s="10">
        <v>3652970</v>
      </c>
      <c r="C30" s="10">
        <v>3894378.2568700002</v>
      </c>
      <c r="D30" s="13">
        <v>916220.21570102836</v>
      </c>
      <c r="E30" s="14">
        <v>947952.45043327985</v>
      </c>
      <c r="N30" s="45"/>
      <c r="O30" s="45"/>
      <c r="P30" s="45"/>
      <c r="Q30" s="45"/>
    </row>
    <row r="31" spans="1:17" ht="13" thickBot="1">
      <c r="A31" s="62" t="s">
        <v>89</v>
      </c>
      <c r="B31" s="11">
        <v>7470532</v>
      </c>
      <c r="C31" s="11">
        <v>7921827.0378099997</v>
      </c>
      <c r="D31" s="13">
        <v>1873722.5984449461</v>
      </c>
      <c r="E31" s="14">
        <v>1928296.3433644904</v>
      </c>
      <c r="N31" s="45"/>
      <c r="O31" s="45"/>
      <c r="P31" s="45"/>
      <c r="Q31" s="45"/>
    </row>
    <row r="32" spans="1:17" ht="30" customHeight="1" thickBot="1">
      <c r="A32" s="284" t="s">
        <v>34</v>
      </c>
      <c r="B32" s="285"/>
      <c r="C32" s="285"/>
      <c r="D32" s="285"/>
      <c r="E32" s="286"/>
      <c r="N32" s="45"/>
      <c r="O32" s="45"/>
      <c r="P32" s="45"/>
      <c r="Q32" s="45"/>
    </row>
    <row r="33" spans="1:17" ht="17.25" customHeight="1" thickBot="1">
      <c r="A33" s="292"/>
      <c r="B33" s="288" t="s">
        <v>1</v>
      </c>
      <c r="C33" s="289"/>
      <c r="D33" s="290" t="s">
        <v>2</v>
      </c>
      <c r="E33" s="291"/>
      <c r="N33" s="45"/>
      <c r="O33" s="45"/>
      <c r="P33" s="45"/>
      <c r="Q33" s="45"/>
    </row>
    <row r="34" spans="1:17" ht="31.5" thickBot="1">
      <c r="A34" s="293"/>
      <c r="B34" s="5" t="s">
        <v>9</v>
      </c>
      <c r="C34" s="5" t="s">
        <v>8</v>
      </c>
      <c r="D34" s="5" t="s">
        <v>9</v>
      </c>
      <c r="E34" s="5" t="s">
        <v>8</v>
      </c>
      <c r="N34" s="45"/>
      <c r="O34" s="45"/>
      <c r="P34" s="45"/>
      <c r="Q34" s="45"/>
    </row>
    <row r="35" spans="1:17">
      <c r="A35" s="61" t="s">
        <v>65</v>
      </c>
      <c r="B35" s="8">
        <v>5076036.8300200012</v>
      </c>
      <c r="C35" s="8">
        <v>5166454.0580099998</v>
      </c>
      <c r="D35" s="13">
        <v>1268156.7243736156</v>
      </c>
      <c r="E35" s="14">
        <v>1174389.8357324705</v>
      </c>
      <c r="N35" s="45"/>
      <c r="O35" s="45"/>
      <c r="P35" s="45"/>
      <c r="Q35" s="45"/>
    </row>
    <row r="36" spans="1:17">
      <c r="A36" s="7" t="s">
        <v>66</v>
      </c>
      <c r="B36" s="10">
        <v>23587.545680001218</v>
      </c>
      <c r="C36" s="10">
        <v>90327.264709999101</v>
      </c>
      <c r="D36" s="13">
        <v>5892.9250648178422</v>
      </c>
      <c r="E36" s="14">
        <v>20532.345855369629</v>
      </c>
      <c r="N36" s="45"/>
      <c r="O36" s="45"/>
      <c r="P36" s="45"/>
      <c r="Q36" s="45"/>
    </row>
    <row r="37" spans="1:17">
      <c r="A37" s="7" t="s">
        <v>214</v>
      </c>
      <c r="B37" s="10">
        <v>210606.59038000126</v>
      </c>
      <c r="C37" s="10">
        <v>219308.35741999911</v>
      </c>
      <c r="D37" s="13">
        <v>52616.277763836835</v>
      </c>
      <c r="E37" s="14">
        <v>49851.117024049265</v>
      </c>
      <c r="N37" s="45"/>
      <c r="O37" s="45"/>
      <c r="P37" s="45"/>
      <c r="Q37" s="45"/>
    </row>
    <row r="38" spans="1:17">
      <c r="A38" s="7" t="s">
        <v>67</v>
      </c>
      <c r="B38" s="10">
        <v>200310.53799000123</v>
      </c>
      <c r="C38" s="10">
        <v>186567.91929999911</v>
      </c>
      <c r="D38" s="13">
        <v>50043.993812770605</v>
      </c>
      <c r="E38" s="14">
        <v>42408.867985573153</v>
      </c>
      <c r="N38" s="45"/>
      <c r="O38" s="45"/>
      <c r="P38" s="45"/>
      <c r="Q38" s="45"/>
    </row>
    <row r="39" spans="1:17">
      <c r="A39" s="7" t="s">
        <v>71</v>
      </c>
      <c r="B39" s="10">
        <v>200310.53799000123</v>
      </c>
      <c r="C39" s="10">
        <v>186567.91929999911</v>
      </c>
      <c r="D39" s="13">
        <v>50043.993812770605</v>
      </c>
      <c r="E39" s="14">
        <v>42408.867985573153</v>
      </c>
      <c r="N39" s="45"/>
      <c r="O39" s="45"/>
      <c r="P39" s="45"/>
      <c r="Q39" s="45"/>
    </row>
    <row r="40" spans="1:17">
      <c r="A40" s="7" t="s">
        <v>74</v>
      </c>
      <c r="B40" s="12">
        <v>0.12769309950554092</v>
      </c>
      <c r="C40" s="12">
        <v>0.12199373989688916</v>
      </c>
      <c r="D40" s="18">
        <v>3.1901829757492686E-2</v>
      </c>
      <c r="E40" s="19">
        <v>2.7730471721852695E-2</v>
      </c>
      <c r="N40" s="45"/>
      <c r="O40" s="45"/>
      <c r="P40" s="45"/>
      <c r="Q40" s="45"/>
    </row>
    <row r="41" spans="1:17" ht="25">
      <c r="A41" s="7" t="s">
        <v>75</v>
      </c>
      <c r="B41" s="10">
        <v>1568687256.9124949</v>
      </c>
      <c r="C41" s="10">
        <v>1529323713.3125763</v>
      </c>
      <c r="D41" s="13">
        <v>1568687256.9124949</v>
      </c>
      <c r="E41" s="14">
        <v>1529323713.3125763</v>
      </c>
      <c r="N41" s="45"/>
      <c r="O41" s="45"/>
      <c r="P41" s="45"/>
      <c r="Q41" s="45"/>
    </row>
    <row r="42" spans="1:17">
      <c r="A42" s="7" t="s">
        <v>76</v>
      </c>
      <c r="B42" s="57">
        <v>-216681.52467999861</v>
      </c>
      <c r="C42" s="57">
        <v>124284.96284999918</v>
      </c>
      <c r="D42" s="58">
        <v>-54133.99109820585</v>
      </c>
      <c r="E42" s="59">
        <v>28251.291014411308</v>
      </c>
      <c r="N42" s="45"/>
      <c r="O42" s="45"/>
      <c r="P42" s="45"/>
      <c r="Q42" s="45"/>
    </row>
    <row r="43" spans="1:17">
      <c r="A43" s="7" t="s">
        <v>77</v>
      </c>
      <c r="B43" s="57">
        <v>180271.23079</v>
      </c>
      <c r="C43" s="57">
        <v>29902.513480000005</v>
      </c>
      <c r="D43" s="58">
        <v>45037.532467341392</v>
      </c>
      <c r="E43" s="59">
        <v>6797.1586506842059</v>
      </c>
      <c r="N43" s="45"/>
      <c r="O43" s="45"/>
      <c r="P43" s="45"/>
      <c r="Q43" s="45"/>
    </row>
    <row r="44" spans="1:17">
      <c r="A44" s="7" t="s">
        <v>78</v>
      </c>
      <c r="B44" s="57">
        <v>-1383.2423100000001</v>
      </c>
      <c r="C44" s="57">
        <v>-189305.46911000003</v>
      </c>
      <c r="D44" s="58">
        <v>-345.57827210597316</v>
      </c>
      <c r="E44" s="59">
        <v>-43031.142109290951</v>
      </c>
      <c r="N44" s="45"/>
      <c r="O44" s="45"/>
      <c r="P44" s="45"/>
      <c r="Q44" s="45"/>
    </row>
    <row r="45" spans="1:17" ht="13" thickBot="1">
      <c r="A45" s="62" t="s">
        <v>90</v>
      </c>
      <c r="B45" s="57">
        <v>-37794.336199998696</v>
      </c>
      <c r="C45" s="57">
        <v>-35117.192780000878</v>
      </c>
      <c r="D45" s="58">
        <v>-9442.2367686163252</v>
      </c>
      <c r="E45" s="59">
        <v>-7982.5105957055448</v>
      </c>
      <c r="N45" s="45"/>
      <c r="O45" s="45"/>
      <c r="P45" s="45"/>
      <c r="Q45" s="45"/>
    </row>
    <row r="46" spans="1:17" ht="18" customHeight="1" thickBot="1">
      <c r="A46" s="4"/>
      <c r="B46" s="6" t="s">
        <v>56</v>
      </c>
      <c r="C46" s="6" t="s">
        <v>55</v>
      </c>
      <c r="D46" s="6" t="s">
        <v>56</v>
      </c>
      <c r="E46" s="6" t="s">
        <v>55</v>
      </c>
      <c r="N46" s="45"/>
      <c r="O46" s="45"/>
      <c r="P46" s="45"/>
      <c r="Q46" s="45"/>
    </row>
    <row r="47" spans="1:17">
      <c r="A47" s="61" t="s">
        <v>80</v>
      </c>
      <c r="B47" s="8">
        <v>14597386.546899999</v>
      </c>
      <c r="C47" s="8">
        <v>14183536</v>
      </c>
      <c r="D47" s="8">
        <v>3661245.6852019057</v>
      </c>
      <c r="E47" s="9">
        <v>3452494.0363176088</v>
      </c>
      <c r="N47" s="45"/>
      <c r="O47" s="45"/>
      <c r="P47" s="45"/>
      <c r="Q47" s="45"/>
    </row>
    <row r="48" spans="1:17">
      <c r="A48" s="7" t="s">
        <v>81</v>
      </c>
      <c r="B48" s="10">
        <v>934035.22934000008</v>
      </c>
      <c r="C48" s="10">
        <v>571482</v>
      </c>
      <c r="D48" s="15">
        <v>234270.18543767245</v>
      </c>
      <c r="E48" s="14">
        <v>139107.63838177302</v>
      </c>
      <c r="N48" s="45"/>
      <c r="O48" s="45"/>
      <c r="P48" s="45"/>
      <c r="Q48" s="45"/>
    </row>
    <row r="49" spans="1:17">
      <c r="A49" s="7" t="s">
        <v>82</v>
      </c>
      <c r="B49" s="10">
        <v>15531421.776239999</v>
      </c>
      <c r="C49" s="10">
        <v>14755018</v>
      </c>
      <c r="D49" s="15">
        <v>3895515.870639578</v>
      </c>
      <c r="E49" s="14">
        <v>3591601.6746993815</v>
      </c>
      <c r="N49" s="45"/>
      <c r="O49" s="45"/>
      <c r="P49" s="45"/>
      <c r="Q49" s="45"/>
    </row>
    <row r="50" spans="1:17">
      <c r="A50" s="64" t="s">
        <v>83</v>
      </c>
      <c r="B50" s="10">
        <v>14304948.857999999</v>
      </c>
      <c r="C50" s="10">
        <v>13986284</v>
      </c>
      <c r="D50" s="15">
        <v>3587897.8826185097</v>
      </c>
      <c r="E50" s="14">
        <v>3404479.8208461124</v>
      </c>
      <c r="N50" s="45"/>
      <c r="O50" s="45"/>
      <c r="P50" s="45"/>
      <c r="Q50" s="45"/>
    </row>
    <row r="51" spans="1:17">
      <c r="A51" s="7" t="s">
        <v>86</v>
      </c>
      <c r="B51" s="10">
        <v>14830638.952399999</v>
      </c>
      <c r="C51" s="10">
        <v>14226493</v>
      </c>
      <c r="D51" s="15">
        <v>3719748.9220968145</v>
      </c>
      <c r="E51" s="14">
        <v>3462950.4405822502</v>
      </c>
      <c r="N51" s="45"/>
      <c r="O51" s="45"/>
      <c r="P51" s="45"/>
      <c r="Q51" s="45"/>
    </row>
    <row r="52" spans="1:17">
      <c r="A52" s="7" t="s">
        <v>87</v>
      </c>
      <c r="B52" s="10">
        <v>2367.68102</v>
      </c>
      <c r="C52" s="10">
        <v>2333</v>
      </c>
      <c r="D52" s="15">
        <v>593.85026837220971</v>
      </c>
      <c r="E52" s="14">
        <v>567.88861301786665</v>
      </c>
      <c r="N52" s="45"/>
      <c r="O52" s="45"/>
      <c r="P52" s="45"/>
      <c r="Q52" s="45"/>
    </row>
    <row r="53" spans="1:17">
      <c r="A53" s="7" t="s">
        <v>88</v>
      </c>
      <c r="B53" s="10">
        <v>698414.94282</v>
      </c>
      <c r="C53" s="10">
        <v>526192</v>
      </c>
      <c r="D53" s="15">
        <v>175173.04811136192</v>
      </c>
      <c r="E53" s="14">
        <v>128083.34550411372</v>
      </c>
      <c r="N53" s="45"/>
      <c r="O53" s="45"/>
      <c r="P53" s="45"/>
      <c r="Q53" s="45"/>
    </row>
    <row r="54" spans="1:17" ht="13" thickBot="1">
      <c r="A54" s="65" t="s">
        <v>89</v>
      </c>
      <c r="B54" s="11">
        <v>700782.62384000001</v>
      </c>
      <c r="C54" s="11">
        <v>528525</v>
      </c>
      <c r="D54" s="16">
        <v>175766.89837973414</v>
      </c>
      <c r="E54" s="17">
        <v>128651.23411713159</v>
      </c>
      <c r="N54" s="45"/>
      <c r="O54" s="45"/>
      <c r="P54" s="45"/>
      <c r="Q54" s="45"/>
    </row>
    <row r="57" spans="1:17">
      <c r="A57" s="1" t="s">
        <v>94</v>
      </c>
    </row>
    <row r="58" spans="1:17" ht="25.5" customHeight="1">
      <c r="A58" s="278" t="s">
        <v>95</v>
      </c>
      <c r="B58" s="287"/>
      <c r="C58" s="287"/>
      <c r="D58" s="287"/>
      <c r="E58" s="287"/>
    </row>
    <row r="59" spans="1:17" ht="39" customHeight="1">
      <c r="A59" s="278" t="s">
        <v>100</v>
      </c>
      <c r="B59" s="278"/>
      <c r="C59" s="278"/>
      <c r="D59" s="278"/>
      <c r="E59" s="278"/>
    </row>
    <row r="61" spans="1:17">
      <c r="A61" s="20"/>
      <c r="B61" s="20"/>
      <c r="C61" s="20"/>
    </row>
    <row r="62" spans="1:17">
      <c r="A62" s="20"/>
      <c r="B62" s="20"/>
      <c r="C62" s="20"/>
    </row>
    <row r="63" spans="1:17">
      <c r="A63" s="20"/>
      <c r="B63" s="20"/>
      <c r="C63" s="21"/>
    </row>
    <row r="64" spans="1:17">
      <c r="A64" s="20"/>
      <c r="B64" s="20"/>
      <c r="C64" s="21"/>
    </row>
    <row r="65" spans="1:3">
      <c r="A65" s="20"/>
      <c r="B65" s="20"/>
      <c r="C65" s="20"/>
    </row>
    <row r="66" spans="1:3">
      <c r="A66" s="20"/>
      <c r="B66" s="20"/>
      <c r="C66" s="21"/>
    </row>
    <row r="67" spans="1:3">
      <c r="A67" s="20"/>
      <c r="B67" s="20"/>
      <c r="C67" s="20"/>
    </row>
    <row r="68" spans="1:3">
      <c r="A68" s="20"/>
      <c r="B68" s="20"/>
      <c r="C68" s="21"/>
    </row>
    <row r="69" spans="1:3">
      <c r="B69" s="20"/>
      <c r="C69" s="20"/>
    </row>
    <row r="70" spans="1:3">
      <c r="A70" s="20"/>
      <c r="B70" s="20"/>
      <c r="C70" s="21"/>
    </row>
    <row r="71" spans="1:3">
      <c r="A71" s="20"/>
      <c r="B71" s="20"/>
      <c r="C71" s="21"/>
    </row>
    <row r="72" spans="1:3">
      <c r="A72" s="20"/>
      <c r="B72" s="20"/>
      <c r="C72" s="21"/>
    </row>
    <row r="73" spans="1:3">
      <c r="A73" s="20"/>
      <c r="B73" s="20"/>
      <c r="C73" s="21"/>
    </row>
    <row r="74" spans="1:3">
      <c r="A74" s="20"/>
      <c r="B74" s="20"/>
      <c r="C74" s="21"/>
    </row>
    <row r="75" spans="1:3">
      <c r="A75" s="20"/>
      <c r="B75" s="20"/>
      <c r="C75" s="21"/>
    </row>
    <row r="76" spans="1:3">
      <c r="A76" s="20"/>
      <c r="B76" s="20"/>
      <c r="C76" s="21"/>
    </row>
    <row r="77" spans="1:3">
      <c r="A77" s="20"/>
      <c r="B77" s="20"/>
      <c r="C77" s="21"/>
    </row>
    <row r="78" spans="1:3">
      <c r="A78" s="20"/>
      <c r="B78" s="20"/>
      <c r="C78" s="21"/>
    </row>
    <row r="79" spans="1:3">
      <c r="A79" s="20"/>
      <c r="B79" s="20"/>
      <c r="C79" s="21"/>
    </row>
    <row r="80" spans="1:3">
      <c r="A80" s="20"/>
      <c r="B80" s="20"/>
      <c r="C80" s="21"/>
    </row>
    <row r="81" spans="1:3">
      <c r="A81" s="20"/>
      <c r="B81" s="20"/>
      <c r="C81" s="21"/>
    </row>
    <row r="82" spans="1:3">
      <c r="A82" s="20"/>
      <c r="B82" s="20"/>
      <c r="C82" s="21"/>
    </row>
    <row r="83" spans="1:3">
      <c r="A83" s="20"/>
      <c r="B83" s="20"/>
      <c r="C83" s="21"/>
    </row>
    <row r="84" spans="1:3">
      <c r="A84" s="20"/>
      <c r="B84" s="20"/>
      <c r="C84" s="21"/>
    </row>
    <row r="85" spans="1:3">
      <c r="A85" s="20"/>
      <c r="B85" s="20"/>
      <c r="C85" s="21"/>
    </row>
    <row r="86" spans="1:3">
      <c r="A86" s="20"/>
      <c r="B86" s="20"/>
      <c r="C86" s="21"/>
    </row>
    <row r="87" spans="1:3">
      <c r="C87" s="21"/>
    </row>
    <row r="88" spans="1:3">
      <c r="C88" s="21"/>
    </row>
  </sheetData>
  <customSheetViews>
    <customSheetView guid="{0BEBA397-9DCB-486C-80C9-7AF2B6BDE866}" fitToPage="1" printArea="1">
      <selection activeCell="K16" sqref="K16"/>
      <pageMargins left="0.70866141732283472" right="0.70866141732283472" top="0.74803149606299213" bottom="0.74803149606299213" header="0.31496062992125984" footer="0.31496062992125984"/>
      <pageSetup paperSize="9" scale="51" orientation="portrait" r:id="rId1"/>
    </customSheetView>
    <customSheetView guid="{E7377946-C371-4E79-B472-A70E0D2EC8FD}" fitToPage="1">
      <selection activeCell="K16" sqref="K16"/>
      <pageMargins left="0.70866141732283472" right="0.70866141732283472" top="0.74803149606299213" bottom="0.74803149606299213" header="0.31496062992125984" footer="0.31496062992125984"/>
      <pageSetup paperSize="9" scale="51" orientation="portrait" r:id="rId2"/>
    </customSheetView>
    <customSheetView guid="{D7A25FDD-A3C9-44FD-A742-E66110121BF7}" fitToPage="1">
      <selection activeCell="K16" sqref="K16"/>
      <pageMargins left="0.70866141732283472" right="0.70866141732283472" top="0.74803149606299213" bottom="0.74803149606299213" header="0.31496062992125984" footer="0.31496062992125984"/>
      <pageSetup paperSize="9" scale="10" orientation="portrait" r:id="rId3"/>
    </customSheetView>
  </customSheetViews>
  <mergeCells count="10">
    <mergeCell ref="A58:E58"/>
    <mergeCell ref="A59:E59"/>
    <mergeCell ref="A1:A2"/>
    <mergeCell ref="A3:E3"/>
    <mergeCell ref="A32:E32"/>
    <mergeCell ref="B33:C33"/>
    <mergeCell ref="D33:E33"/>
    <mergeCell ref="A33:A34"/>
    <mergeCell ref="B1:C1"/>
    <mergeCell ref="D1:E1"/>
  </mergeCells>
  <pageMargins left="0.70866141732283472" right="0.70866141732283472" top="0.74803149606299213" bottom="0.74803149606299213" header="0.31496062992125984" footer="0.31496062992125984"/>
  <pageSetup paperSize="9" scale="1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59"/>
  <sheetViews>
    <sheetView workbookViewId="0">
      <selection activeCell="A6" sqref="A6"/>
    </sheetView>
  </sheetViews>
  <sheetFormatPr defaultColWidth="9" defaultRowHeight="12.5"/>
  <cols>
    <col min="1" max="1" width="46.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31.5" thickBot="1">
      <c r="A2" s="280"/>
      <c r="B2" s="5" t="s">
        <v>31</v>
      </c>
      <c r="C2" s="5" t="s">
        <v>27</v>
      </c>
      <c r="D2" s="5" t="s">
        <v>31</v>
      </c>
      <c r="E2" s="5" t="s">
        <v>27</v>
      </c>
    </row>
    <row r="3" spans="1:16" s="2" customFormat="1" ht="27" customHeight="1" thickBot="1">
      <c r="A3" s="281" t="s">
        <v>3</v>
      </c>
      <c r="B3" s="282"/>
      <c r="C3" s="282"/>
      <c r="D3" s="282"/>
      <c r="E3" s="283"/>
    </row>
    <row r="4" spans="1:16" ht="13">
      <c r="A4" s="61" t="s">
        <v>65</v>
      </c>
      <c r="B4" s="8">
        <v>4753816</v>
      </c>
      <c r="C4" s="8">
        <v>4887264</v>
      </c>
      <c r="D4" s="13">
        <v>1145801.5377569958</v>
      </c>
      <c r="E4" s="14">
        <v>1166578.507662195</v>
      </c>
      <c r="G4" s="2"/>
      <c r="H4" s="2"/>
      <c r="I4" s="2"/>
      <c r="J4" s="2"/>
      <c r="K4" s="2"/>
      <c r="L4" s="2"/>
      <c r="M4" s="2"/>
      <c r="N4" s="2"/>
      <c r="O4" s="2"/>
      <c r="P4" s="2"/>
    </row>
    <row r="5" spans="1:16" ht="13">
      <c r="A5" s="7" t="s">
        <v>66</v>
      </c>
      <c r="B5" s="10">
        <v>585571</v>
      </c>
      <c r="C5" s="10">
        <v>632434</v>
      </c>
      <c r="D5" s="13">
        <v>141138.85608233506</v>
      </c>
      <c r="E5" s="14">
        <v>150960.51940612021</v>
      </c>
      <c r="G5" s="2"/>
      <c r="H5" s="2"/>
      <c r="I5" s="2"/>
      <c r="J5" s="2"/>
      <c r="K5" s="2"/>
      <c r="L5" s="2"/>
      <c r="M5" s="2"/>
      <c r="N5" s="2"/>
      <c r="O5" s="2"/>
      <c r="P5" s="2"/>
    </row>
    <row r="6" spans="1:16" ht="13">
      <c r="A6" s="7" t="s">
        <v>214</v>
      </c>
      <c r="B6" s="10">
        <v>574373</v>
      </c>
      <c r="C6" s="10">
        <v>557590</v>
      </c>
      <c r="D6" s="13">
        <v>138439.82742413651</v>
      </c>
      <c r="E6" s="14">
        <v>133095.43132668163</v>
      </c>
      <c r="G6" s="2"/>
      <c r="H6" s="2"/>
      <c r="I6" s="2"/>
      <c r="J6" s="2"/>
      <c r="K6" s="2"/>
      <c r="L6" s="2"/>
      <c r="M6" s="2"/>
      <c r="N6" s="2"/>
      <c r="O6" s="2"/>
      <c r="P6" s="2"/>
    </row>
    <row r="7" spans="1:16" ht="13">
      <c r="A7" s="7" t="s">
        <v>67</v>
      </c>
      <c r="B7" s="10">
        <v>502730</v>
      </c>
      <c r="C7" s="10">
        <v>398686</v>
      </c>
      <c r="D7" s="13">
        <v>121171.87688302922</v>
      </c>
      <c r="E7" s="14">
        <v>95165.417482217017</v>
      </c>
      <c r="G7" s="2"/>
      <c r="H7" s="2"/>
      <c r="I7" s="2"/>
      <c r="J7" s="2"/>
      <c r="K7" s="2"/>
      <c r="L7" s="2"/>
      <c r="M7" s="2"/>
      <c r="N7" s="2"/>
      <c r="O7" s="2"/>
      <c r="P7" s="2"/>
    </row>
    <row r="8" spans="1:16" ht="13">
      <c r="A8" s="7" t="s">
        <v>68</v>
      </c>
      <c r="B8" s="10">
        <v>502043</v>
      </c>
      <c r="C8" s="10">
        <v>395930</v>
      </c>
      <c r="D8" s="13">
        <v>121006.29082407385</v>
      </c>
      <c r="E8" s="14">
        <v>94506.566715997513</v>
      </c>
      <c r="G8" s="2"/>
      <c r="H8" s="2"/>
      <c r="I8" s="2"/>
      <c r="J8" s="2"/>
      <c r="K8" s="2"/>
      <c r="L8" s="2"/>
      <c r="M8" s="2"/>
      <c r="N8" s="2"/>
      <c r="O8" s="2"/>
      <c r="P8" s="2"/>
    </row>
    <row r="9" spans="1:16" ht="13">
      <c r="A9" s="7" t="s">
        <v>69</v>
      </c>
      <c r="B9" s="10">
        <v>687</v>
      </c>
      <c r="C9" s="10">
        <v>2756</v>
      </c>
      <c r="D9" s="13">
        <v>165.58605895538577</v>
      </c>
      <c r="E9" s="14">
        <v>657.85076621950634</v>
      </c>
      <c r="G9" s="2"/>
      <c r="H9" s="2"/>
      <c r="I9" s="2"/>
      <c r="J9" s="2"/>
      <c r="K9" s="2"/>
      <c r="L9" s="2"/>
      <c r="M9" s="2"/>
      <c r="N9" s="2"/>
      <c r="O9" s="2"/>
      <c r="P9" s="2"/>
    </row>
    <row r="10" spans="1:16" ht="13">
      <c r="A10" s="7" t="s">
        <v>70</v>
      </c>
      <c r="B10" s="56">
        <v>14178</v>
      </c>
      <c r="C10" s="56">
        <v>13992</v>
      </c>
      <c r="D10" s="100">
        <v>3417.2913302321094</v>
      </c>
      <c r="E10" s="101">
        <v>3339.8577361913399</v>
      </c>
      <c r="G10" s="2"/>
      <c r="H10" s="2"/>
      <c r="I10" s="2"/>
      <c r="J10" s="2"/>
      <c r="K10" s="2"/>
      <c r="L10" s="2"/>
      <c r="M10" s="2"/>
      <c r="N10" s="2"/>
      <c r="O10" s="2"/>
      <c r="P10" s="2"/>
    </row>
    <row r="11" spans="1:16" ht="13">
      <c r="A11" s="7" t="s">
        <v>71</v>
      </c>
      <c r="B11" s="10">
        <v>516908</v>
      </c>
      <c r="C11" s="10">
        <v>412678</v>
      </c>
      <c r="D11" s="13">
        <v>124589.16821326134</v>
      </c>
      <c r="E11" s="14">
        <v>98505.275218408366</v>
      </c>
      <c r="G11" s="2"/>
      <c r="H11" s="2"/>
      <c r="I11" s="2"/>
      <c r="J11" s="2"/>
      <c r="K11" s="2"/>
      <c r="L11" s="2"/>
      <c r="M11" s="2"/>
      <c r="N11" s="2"/>
      <c r="O11" s="2"/>
      <c r="P11" s="2"/>
    </row>
    <row r="12" spans="1:16" ht="25.5">
      <c r="A12" s="7" t="s">
        <v>72</v>
      </c>
      <c r="B12" s="10">
        <v>516213</v>
      </c>
      <c r="C12" s="10">
        <v>409901</v>
      </c>
      <c r="D12" s="13">
        <v>124421.65393236761</v>
      </c>
      <c r="E12" s="14">
        <v>97842.411801212584</v>
      </c>
      <c r="G12" s="2"/>
      <c r="H12" s="2"/>
      <c r="I12" s="2"/>
      <c r="J12" s="2"/>
      <c r="K12" s="2"/>
      <c r="L12" s="2"/>
      <c r="M12" s="2"/>
      <c r="N12" s="2"/>
      <c r="O12" s="2"/>
      <c r="P12" s="2"/>
    </row>
    <row r="13" spans="1:16" ht="25.5">
      <c r="A13" s="7" t="s">
        <v>73</v>
      </c>
      <c r="B13" s="10">
        <v>695</v>
      </c>
      <c r="C13" s="10">
        <v>2777</v>
      </c>
      <c r="D13" s="13">
        <v>166.51428089373087</v>
      </c>
      <c r="E13" s="14">
        <v>662.86341719577979</v>
      </c>
      <c r="G13" s="2"/>
      <c r="H13" s="2"/>
      <c r="I13" s="2"/>
      <c r="J13" s="2"/>
      <c r="K13" s="2"/>
      <c r="L13" s="2"/>
      <c r="M13" s="2"/>
      <c r="N13" s="2"/>
      <c r="O13" s="2"/>
      <c r="P13" s="2"/>
    </row>
    <row r="14" spans="1:16" ht="13">
      <c r="A14" s="7" t="s">
        <v>74</v>
      </c>
      <c r="B14" s="12">
        <v>0.28646439393878792</v>
      </c>
      <c r="C14" s="12">
        <v>0.22591659975775838</v>
      </c>
      <c r="D14" s="18">
        <v>6.9045866118438118E-2</v>
      </c>
      <c r="E14" s="19">
        <v>5.3925764968195539E-2</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681859</v>
      </c>
      <c r="C16" s="57">
        <v>106243</v>
      </c>
      <c r="D16" s="58">
        <v>164346.93533225672</v>
      </c>
      <c r="E16" s="59">
        <v>25359.956079629541</v>
      </c>
      <c r="G16" s="2"/>
      <c r="H16" s="2"/>
      <c r="I16" s="2"/>
      <c r="J16" s="2"/>
      <c r="K16" s="2"/>
      <c r="L16" s="2"/>
      <c r="M16" s="2"/>
      <c r="N16" s="2"/>
      <c r="O16" s="2"/>
      <c r="P16" s="2"/>
    </row>
    <row r="17" spans="1:16" ht="13">
      <c r="A17" s="7" t="s">
        <v>77</v>
      </c>
      <c r="B17" s="57">
        <v>-887783</v>
      </c>
      <c r="C17" s="57">
        <v>-905346</v>
      </c>
      <c r="D17" s="58">
        <v>-213980.33213622886</v>
      </c>
      <c r="E17" s="59">
        <v>-216103.97670310785</v>
      </c>
      <c r="G17" s="2"/>
      <c r="H17" s="2"/>
      <c r="I17" s="2"/>
      <c r="J17" s="2"/>
      <c r="K17" s="2"/>
      <c r="L17" s="2"/>
      <c r="M17" s="2"/>
      <c r="N17" s="2"/>
      <c r="O17" s="2"/>
      <c r="P17" s="2"/>
    </row>
    <row r="18" spans="1:16" ht="13">
      <c r="A18" s="7" t="s">
        <v>78</v>
      </c>
      <c r="B18" s="57">
        <v>-191516</v>
      </c>
      <c r="C18" s="57">
        <v>466263</v>
      </c>
      <c r="D18" s="58">
        <v>-46160.669093012606</v>
      </c>
      <c r="E18" s="59">
        <v>111295.88962619945</v>
      </c>
      <c r="G18" s="2"/>
      <c r="H18" s="2"/>
      <c r="I18" s="2"/>
      <c r="J18" s="2"/>
      <c r="K18" s="2"/>
      <c r="L18" s="2"/>
      <c r="M18" s="2"/>
      <c r="N18" s="2"/>
      <c r="O18" s="2"/>
      <c r="P18" s="2"/>
    </row>
    <row r="19" spans="1:16" ht="13.5" thickBot="1">
      <c r="A19" s="62" t="s">
        <v>79</v>
      </c>
      <c r="B19" s="60">
        <v>-397440</v>
      </c>
      <c r="C19" s="60">
        <v>-332840</v>
      </c>
      <c r="D19" s="58">
        <v>-95794.065896984743</v>
      </c>
      <c r="E19" s="59">
        <v>-79448.130997278844</v>
      </c>
      <c r="G19" s="2"/>
      <c r="H19" s="2"/>
      <c r="I19" s="2"/>
      <c r="J19" s="2"/>
      <c r="K19" s="2"/>
      <c r="L19" s="2"/>
      <c r="M19" s="2"/>
      <c r="N19" s="2"/>
      <c r="O19" s="2"/>
      <c r="P19" s="2"/>
    </row>
    <row r="20" spans="1:16" s="2" customFormat="1" ht="18" customHeight="1" thickBot="1">
      <c r="A20" s="3"/>
      <c r="B20" s="6" t="s">
        <v>38</v>
      </c>
      <c r="C20" s="6" t="s">
        <v>36</v>
      </c>
      <c r="D20" s="6" t="s">
        <v>38</v>
      </c>
      <c r="E20" s="6" t="s">
        <v>36</v>
      </c>
    </row>
    <row r="21" spans="1:16" ht="13">
      <c r="A21" s="61" t="s">
        <v>80</v>
      </c>
      <c r="B21" s="8">
        <v>28199905</v>
      </c>
      <c r="C21" s="8">
        <v>28162749</v>
      </c>
      <c r="D21" s="13">
        <v>6896528.4910736112</v>
      </c>
      <c r="E21" s="14">
        <v>6607406.5645308876</v>
      </c>
      <c r="G21" s="2"/>
      <c r="H21" s="2"/>
      <c r="I21" s="2"/>
      <c r="J21" s="2"/>
      <c r="K21" s="2"/>
      <c r="L21" s="2"/>
      <c r="M21" s="2"/>
      <c r="N21" s="2"/>
      <c r="O21" s="2"/>
      <c r="P21" s="2"/>
    </row>
    <row r="22" spans="1:16" ht="13">
      <c r="A22" s="7" t="s">
        <v>81</v>
      </c>
      <c r="B22" s="10">
        <v>5973087</v>
      </c>
      <c r="C22" s="10">
        <v>6396444</v>
      </c>
      <c r="D22" s="13">
        <v>1460769.6258253851</v>
      </c>
      <c r="E22" s="14">
        <v>1500702.4376510335</v>
      </c>
      <c r="G22" s="2"/>
      <c r="H22" s="2"/>
      <c r="I22" s="2"/>
      <c r="J22" s="2"/>
      <c r="K22" s="2"/>
      <c r="L22" s="2"/>
      <c r="M22" s="2"/>
      <c r="N22" s="2"/>
      <c r="O22" s="2"/>
      <c r="P22" s="2"/>
    </row>
    <row r="23" spans="1:16" ht="13">
      <c r="A23" s="7" t="s">
        <v>82</v>
      </c>
      <c r="B23" s="10">
        <v>34172992</v>
      </c>
      <c r="C23" s="10">
        <v>34559193</v>
      </c>
      <c r="D23" s="13">
        <v>8357298.1168989968</v>
      </c>
      <c r="E23" s="14">
        <v>8108109.0021819212</v>
      </c>
      <c r="G23" s="2"/>
      <c r="H23" s="2"/>
      <c r="I23" s="2"/>
      <c r="J23" s="2"/>
      <c r="K23" s="2"/>
      <c r="L23" s="2"/>
      <c r="M23" s="2"/>
      <c r="N23" s="2"/>
      <c r="O23" s="2"/>
      <c r="P23" s="2"/>
    </row>
    <row r="24" spans="1:16" ht="13">
      <c r="A24" s="7" t="s">
        <v>83</v>
      </c>
      <c r="B24" s="10">
        <v>8762747</v>
      </c>
      <c r="C24" s="10">
        <v>8762747</v>
      </c>
      <c r="D24" s="13">
        <v>2143004.8911714354</v>
      </c>
      <c r="E24" s="14">
        <v>2055872.885531286</v>
      </c>
      <c r="G24" s="2"/>
      <c r="H24" s="2"/>
      <c r="I24" s="2"/>
      <c r="J24" s="2"/>
      <c r="K24" s="2"/>
      <c r="L24" s="2"/>
      <c r="M24" s="2"/>
      <c r="N24" s="2"/>
      <c r="O24" s="2"/>
      <c r="P24" s="2"/>
    </row>
    <row r="25" spans="1:16" ht="13">
      <c r="A25" s="7" t="s">
        <v>84</v>
      </c>
      <c r="B25" s="10">
        <v>18482673</v>
      </c>
      <c r="C25" s="10">
        <v>17966448</v>
      </c>
      <c r="D25" s="13">
        <v>4520096.1115187081</v>
      </c>
      <c r="E25" s="14">
        <v>4215200.2439997187</v>
      </c>
      <c r="G25" s="2"/>
      <c r="H25" s="2"/>
      <c r="I25" s="2"/>
      <c r="J25" s="2"/>
      <c r="K25" s="2"/>
      <c r="L25" s="2"/>
      <c r="M25" s="2"/>
      <c r="N25" s="2"/>
      <c r="O25" s="2"/>
      <c r="P25" s="2"/>
    </row>
    <row r="26" spans="1:16" ht="13">
      <c r="A26" s="7" t="s">
        <v>85</v>
      </c>
      <c r="B26" s="10">
        <v>30662</v>
      </c>
      <c r="C26" s="10">
        <v>30116</v>
      </c>
      <c r="D26" s="13">
        <v>7498.6549278552202</v>
      </c>
      <c r="E26" s="14">
        <v>7065.6687703821881</v>
      </c>
      <c r="G26" s="2"/>
      <c r="H26" s="2"/>
      <c r="I26" s="2"/>
      <c r="J26" s="2"/>
      <c r="K26" s="2"/>
      <c r="L26" s="2"/>
      <c r="M26" s="2"/>
      <c r="N26" s="2"/>
      <c r="O26" s="2"/>
      <c r="P26" s="2"/>
    </row>
    <row r="27" spans="1:16" ht="13">
      <c r="A27" s="7" t="s">
        <v>86</v>
      </c>
      <c r="B27" s="10">
        <v>18513335</v>
      </c>
      <c r="C27" s="10">
        <v>17996564</v>
      </c>
      <c r="D27" s="13">
        <v>4527594.7664465634</v>
      </c>
      <c r="E27" s="14">
        <v>4222265.9127701009</v>
      </c>
      <c r="G27" s="2"/>
      <c r="H27" s="2"/>
      <c r="I27" s="2"/>
      <c r="J27" s="2"/>
      <c r="K27" s="2"/>
      <c r="L27" s="2"/>
      <c r="M27" s="2"/>
      <c r="N27" s="2"/>
      <c r="O27" s="2"/>
      <c r="P27" s="2"/>
    </row>
    <row r="28" spans="1:16" ht="13">
      <c r="A28" s="7" t="s">
        <v>87</v>
      </c>
      <c r="B28" s="10">
        <v>11656205</v>
      </c>
      <c r="C28" s="10">
        <v>11744092</v>
      </c>
      <c r="D28" s="13">
        <v>2850624.8471508925</v>
      </c>
      <c r="E28" s="14">
        <v>2755341.4822982899</v>
      </c>
      <c r="G28" s="2"/>
      <c r="H28" s="2"/>
      <c r="I28" s="2"/>
      <c r="J28" s="2"/>
      <c r="K28" s="2"/>
      <c r="L28" s="2"/>
      <c r="M28" s="2"/>
      <c r="N28" s="2"/>
      <c r="O28" s="2"/>
      <c r="P28" s="2"/>
    </row>
    <row r="29" spans="1:16" ht="13">
      <c r="A29" s="7" t="s">
        <v>88</v>
      </c>
      <c r="B29" s="10">
        <v>4003452</v>
      </c>
      <c r="C29" s="10">
        <v>4818537</v>
      </c>
      <c r="D29" s="13">
        <v>979077.50330154062</v>
      </c>
      <c r="E29" s="14">
        <v>1130501.6071135304</v>
      </c>
      <c r="G29" s="2"/>
      <c r="H29" s="2"/>
      <c r="I29" s="2"/>
      <c r="J29" s="2"/>
      <c r="K29" s="2"/>
      <c r="L29" s="2"/>
      <c r="M29" s="2"/>
      <c r="N29" s="2"/>
      <c r="O29" s="2"/>
      <c r="P29" s="2"/>
    </row>
    <row r="30" spans="1:16" ht="13.5" thickBot="1">
      <c r="A30" s="62" t="s">
        <v>89</v>
      </c>
      <c r="B30" s="11">
        <v>15659657</v>
      </c>
      <c r="C30" s="11">
        <v>16562629</v>
      </c>
      <c r="D30" s="13">
        <v>3829703.3504524329</v>
      </c>
      <c r="E30" s="14">
        <v>3885843.0894118203</v>
      </c>
      <c r="G30" s="2"/>
      <c r="H30" s="2"/>
      <c r="I30" s="2"/>
      <c r="J30" s="2"/>
      <c r="K30" s="2"/>
      <c r="L30" s="2"/>
      <c r="M30" s="2"/>
      <c r="N30" s="2"/>
      <c r="O30" s="2"/>
      <c r="P30" s="2"/>
    </row>
    <row r="31" spans="1:16" ht="30" customHeight="1" thickBot="1">
      <c r="A31" s="312" t="s">
        <v>34</v>
      </c>
      <c r="B31" s="313"/>
      <c r="C31" s="313"/>
      <c r="D31" s="313"/>
      <c r="E31" s="314"/>
      <c r="G31" s="2"/>
      <c r="H31" s="2"/>
      <c r="I31" s="2"/>
      <c r="J31" s="2"/>
      <c r="K31" s="2"/>
      <c r="L31" s="2"/>
      <c r="M31" s="2"/>
      <c r="N31" s="2"/>
      <c r="O31" s="2"/>
      <c r="P31" s="2"/>
    </row>
    <row r="32" spans="1:16" ht="17.25" customHeight="1" thickBot="1">
      <c r="A32" s="292"/>
      <c r="B32" s="288" t="s">
        <v>1</v>
      </c>
      <c r="C32" s="289"/>
      <c r="D32" s="290" t="s">
        <v>2</v>
      </c>
      <c r="E32" s="291"/>
      <c r="G32" s="2"/>
      <c r="H32" s="2"/>
      <c r="I32" s="2"/>
      <c r="J32" s="2"/>
      <c r="K32" s="2"/>
      <c r="L32" s="2"/>
      <c r="M32" s="2"/>
      <c r="N32" s="2"/>
      <c r="O32" s="2"/>
      <c r="P32" s="2"/>
    </row>
    <row r="33" spans="1:16" ht="31.5" thickBot="1">
      <c r="A33" s="293"/>
      <c r="B33" s="5" t="s">
        <v>31</v>
      </c>
      <c r="C33" s="5" t="s">
        <v>27</v>
      </c>
      <c r="D33" s="5" t="s">
        <v>31</v>
      </c>
      <c r="E33" s="5" t="s">
        <v>27</v>
      </c>
      <c r="G33" s="2"/>
      <c r="H33" s="2"/>
      <c r="I33" s="2"/>
      <c r="J33" s="2"/>
      <c r="K33" s="2"/>
      <c r="L33" s="2"/>
      <c r="M33" s="2"/>
      <c r="N33" s="2"/>
      <c r="O33" s="2"/>
      <c r="P33" s="2"/>
    </row>
    <row r="34" spans="1:16" ht="13">
      <c r="A34" s="61" t="s">
        <v>65</v>
      </c>
      <c r="B34" s="8">
        <v>2436550</v>
      </c>
      <c r="C34" s="8">
        <v>2389317</v>
      </c>
      <c r="D34" s="13">
        <v>587276.14548434527</v>
      </c>
      <c r="E34" s="14">
        <v>570324.39012746455</v>
      </c>
      <c r="G34" s="2"/>
      <c r="H34" s="2"/>
      <c r="I34" s="2"/>
      <c r="J34" s="2"/>
      <c r="K34" s="2"/>
      <c r="L34" s="2"/>
      <c r="M34" s="2"/>
      <c r="N34" s="2"/>
      <c r="O34" s="2"/>
      <c r="P34" s="2"/>
    </row>
    <row r="35" spans="1:16" ht="13">
      <c r="A35" s="7" t="s">
        <v>66</v>
      </c>
      <c r="B35" s="10">
        <v>24188</v>
      </c>
      <c r="C35" s="10">
        <v>18109</v>
      </c>
      <c r="D35" s="13">
        <v>5829.9790305864199</v>
      </c>
      <c r="E35" s="14">
        <v>4322.5760252064738</v>
      </c>
      <c r="G35" s="2"/>
      <c r="H35" s="2"/>
      <c r="I35" s="2"/>
      <c r="J35" s="2"/>
      <c r="K35" s="2"/>
      <c r="L35" s="2"/>
      <c r="M35" s="2"/>
      <c r="N35" s="2"/>
      <c r="O35" s="2"/>
      <c r="P35" s="2"/>
    </row>
    <row r="36" spans="1:16" ht="13">
      <c r="A36" s="7" t="s">
        <v>214</v>
      </c>
      <c r="B36" s="10">
        <v>88666</v>
      </c>
      <c r="C36" s="10">
        <v>14394</v>
      </c>
      <c r="D36" s="13">
        <v>21370.965798163368</v>
      </c>
      <c r="E36" s="14">
        <v>3435.8141977371461</v>
      </c>
      <c r="G36" s="2"/>
      <c r="H36" s="2"/>
      <c r="I36" s="2"/>
      <c r="J36" s="2"/>
      <c r="K36" s="2"/>
      <c r="L36" s="2"/>
      <c r="M36" s="2"/>
      <c r="N36" s="2"/>
      <c r="O36" s="2"/>
      <c r="P36" s="2"/>
    </row>
    <row r="37" spans="1:16" ht="13">
      <c r="A37" s="7" t="s">
        <v>67</v>
      </c>
      <c r="B37" s="10">
        <v>85812</v>
      </c>
      <c r="C37" s="10">
        <v>1755</v>
      </c>
      <c r="D37" s="13">
        <v>20683.07262165875</v>
      </c>
      <c r="E37" s="14">
        <v>418.91440301713851</v>
      </c>
      <c r="G37" s="2"/>
      <c r="H37" s="2"/>
      <c r="I37" s="2"/>
      <c r="J37" s="2"/>
      <c r="K37" s="2"/>
      <c r="L37" s="2"/>
      <c r="M37" s="2"/>
      <c r="N37" s="2"/>
      <c r="O37" s="2"/>
      <c r="P37" s="2"/>
    </row>
    <row r="38" spans="1:16" ht="13">
      <c r="A38" s="7" t="s">
        <v>70</v>
      </c>
      <c r="B38" s="57">
        <v>12572</v>
      </c>
      <c r="C38" s="57">
        <v>6181</v>
      </c>
      <c r="D38" s="58">
        <v>3030.20077610933</v>
      </c>
      <c r="E38" s="59">
        <v>1475.3902706831527</v>
      </c>
      <c r="G38" s="2"/>
      <c r="H38" s="2"/>
      <c r="I38" s="2"/>
      <c r="J38" s="2"/>
      <c r="K38" s="2"/>
      <c r="L38" s="2"/>
      <c r="M38" s="2"/>
      <c r="N38" s="2"/>
      <c r="O38" s="2"/>
      <c r="P38" s="2"/>
    </row>
    <row r="39" spans="1:16" ht="13">
      <c r="A39" s="7" t="s">
        <v>71</v>
      </c>
      <c r="B39" s="10">
        <v>98384</v>
      </c>
      <c r="C39" s="10">
        <v>7936</v>
      </c>
      <c r="D39" s="13">
        <v>23713.27339776808</v>
      </c>
      <c r="E39" s="14">
        <v>1894.3046737002912</v>
      </c>
      <c r="G39" s="2"/>
      <c r="H39" s="2"/>
      <c r="I39" s="2"/>
      <c r="J39" s="2"/>
      <c r="K39" s="2"/>
      <c r="L39" s="2"/>
      <c r="M39" s="2"/>
      <c r="N39" s="2"/>
      <c r="O39" s="2"/>
      <c r="P39" s="2"/>
    </row>
    <row r="40" spans="1:16" ht="13">
      <c r="A40" s="7" t="s">
        <v>74</v>
      </c>
      <c r="B40" s="12">
        <v>4.8964097841569881E-2</v>
      </c>
      <c r="C40" s="12">
        <v>1.0013983092336169E-3</v>
      </c>
      <c r="D40" s="18">
        <v>1.1801705956173896E-2</v>
      </c>
      <c r="E40" s="19">
        <v>2.39031438686594E-4</v>
      </c>
      <c r="G40" s="2"/>
      <c r="H40" s="2"/>
      <c r="I40" s="2"/>
      <c r="J40" s="2"/>
      <c r="K40" s="2"/>
      <c r="L40" s="2"/>
      <c r="M40" s="2"/>
      <c r="N40" s="2"/>
      <c r="O40" s="2"/>
      <c r="P40" s="2"/>
    </row>
    <row r="41" spans="1:16" ht="25.5">
      <c r="A41" s="7" t="s">
        <v>75</v>
      </c>
      <c r="B41" s="10">
        <v>1752549394</v>
      </c>
      <c r="C41" s="10">
        <v>1752549394</v>
      </c>
      <c r="D41" s="13">
        <v>1752549394</v>
      </c>
      <c r="E41" s="14">
        <v>1752549394</v>
      </c>
      <c r="G41" s="2"/>
      <c r="H41" s="2"/>
      <c r="I41" s="2"/>
      <c r="J41" s="2"/>
      <c r="K41" s="2"/>
      <c r="L41" s="2"/>
      <c r="M41" s="2"/>
      <c r="N41" s="2"/>
      <c r="O41" s="2"/>
      <c r="P41" s="2"/>
    </row>
    <row r="42" spans="1:16" ht="13">
      <c r="A42" s="7" t="s">
        <v>76</v>
      </c>
      <c r="B42" s="57">
        <v>109134</v>
      </c>
      <c r="C42" s="57">
        <v>-20407</v>
      </c>
      <c r="D42" s="58">
        <v>26304.321627419315</v>
      </c>
      <c r="E42" s="59">
        <v>-4871.1032606101116</v>
      </c>
      <c r="G42" s="2"/>
      <c r="H42" s="2"/>
      <c r="I42" s="2"/>
      <c r="J42" s="2"/>
      <c r="K42" s="2"/>
      <c r="L42" s="2"/>
      <c r="M42" s="2"/>
      <c r="N42" s="2"/>
      <c r="O42" s="2"/>
      <c r="P42" s="2"/>
    </row>
    <row r="43" spans="1:16" ht="13">
      <c r="A43" s="7" t="s">
        <v>77</v>
      </c>
      <c r="B43" s="57">
        <v>-328171</v>
      </c>
      <c r="C43" s="57">
        <v>-565298</v>
      </c>
      <c r="D43" s="58">
        <v>-79098.315216081362</v>
      </c>
      <c r="E43" s="59">
        <v>-134935.31293263953</v>
      </c>
      <c r="G43" s="2"/>
      <c r="H43" s="2"/>
      <c r="I43" s="2"/>
      <c r="J43" s="2"/>
      <c r="K43" s="2"/>
      <c r="L43" s="2"/>
      <c r="M43" s="2"/>
      <c r="N43" s="2"/>
      <c r="O43" s="2"/>
      <c r="P43" s="2"/>
    </row>
    <row r="44" spans="1:16" ht="13">
      <c r="A44" s="7" t="s">
        <v>78</v>
      </c>
      <c r="B44" s="57">
        <v>-187457</v>
      </c>
      <c r="C44" s="57">
        <v>562058</v>
      </c>
      <c r="D44" s="58">
        <v>-45182.337487044759</v>
      </c>
      <c r="E44" s="59">
        <v>134161.9324963002</v>
      </c>
      <c r="G44" s="2"/>
      <c r="H44" s="2"/>
      <c r="I44" s="2"/>
      <c r="J44" s="2"/>
      <c r="K44" s="2"/>
      <c r="L44" s="2"/>
      <c r="M44" s="2"/>
      <c r="N44" s="2"/>
      <c r="O44" s="2"/>
      <c r="P44" s="2"/>
    </row>
    <row r="45" spans="1:16" ht="13.5" thickBot="1">
      <c r="A45" s="62" t="s">
        <v>90</v>
      </c>
      <c r="B45" s="60">
        <v>-406494</v>
      </c>
      <c r="C45" s="60">
        <v>-23647</v>
      </c>
      <c r="D45" s="58">
        <v>-97976.33107570681</v>
      </c>
      <c r="E45" s="59">
        <v>-5644.4836969494436</v>
      </c>
      <c r="G45" s="2"/>
      <c r="H45" s="2"/>
      <c r="I45" s="2"/>
      <c r="J45" s="2"/>
      <c r="K45" s="2"/>
      <c r="L45" s="2"/>
      <c r="M45" s="2"/>
      <c r="N45" s="2"/>
      <c r="O45" s="2"/>
      <c r="P45" s="2"/>
    </row>
    <row r="46" spans="1:16" ht="18" customHeight="1" thickBot="1">
      <c r="A46" s="4"/>
      <c r="B46" s="6" t="s">
        <v>38</v>
      </c>
      <c r="C46" s="6" t="s">
        <v>36</v>
      </c>
      <c r="D46" s="6" t="s">
        <v>38</v>
      </c>
      <c r="E46" s="6" t="s">
        <v>36</v>
      </c>
      <c r="G46" s="2"/>
      <c r="H46" s="2"/>
      <c r="I46" s="2"/>
      <c r="J46" s="2"/>
      <c r="K46" s="2"/>
      <c r="L46" s="2"/>
      <c r="M46" s="2"/>
      <c r="N46" s="2"/>
      <c r="O46" s="2"/>
      <c r="P46" s="2"/>
    </row>
    <row r="47" spans="1:16" ht="13">
      <c r="A47" s="61" t="s">
        <v>80</v>
      </c>
      <c r="B47" s="8">
        <v>26740966</v>
      </c>
      <c r="C47" s="8">
        <v>26617011</v>
      </c>
      <c r="D47" s="8">
        <v>6539733.4529224746</v>
      </c>
      <c r="E47" s="9">
        <v>6244753.0675926143</v>
      </c>
      <c r="G47" s="2"/>
      <c r="H47" s="2"/>
      <c r="I47" s="2"/>
      <c r="J47" s="2"/>
      <c r="K47" s="2"/>
      <c r="L47" s="2"/>
      <c r="M47" s="2"/>
      <c r="N47" s="2"/>
      <c r="O47" s="2"/>
      <c r="P47" s="2"/>
    </row>
    <row r="48" spans="1:16" ht="13">
      <c r="A48" s="7" t="s">
        <v>81</v>
      </c>
      <c r="B48" s="10">
        <v>3660495</v>
      </c>
      <c r="C48" s="10">
        <v>3723519</v>
      </c>
      <c r="D48" s="15">
        <v>895205.42920029338</v>
      </c>
      <c r="E48" s="14">
        <v>873593.83431480662</v>
      </c>
      <c r="G48" s="2"/>
      <c r="H48" s="2"/>
      <c r="I48" s="2"/>
      <c r="J48" s="2"/>
      <c r="K48" s="2"/>
      <c r="L48" s="2"/>
      <c r="M48" s="2"/>
      <c r="N48" s="2"/>
      <c r="O48" s="2"/>
      <c r="P48" s="2"/>
    </row>
    <row r="49" spans="1:16" ht="13">
      <c r="A49" s="7" t="s">
        <v>82</v>
      </c>
      <c r="B49" s="10">
        <v>30401461</v>
      </c>
      <c r="C49" s="10">
        <v>30340530</v>
      </c>
      <c r="D49" s="15">
        <v>7434937.8821227681</v>
      </c>
      <c r="E49" s="14">
        <v>7118346.9019074216</v>
      </c>
      <c r="G49" s="2"/>
      <c r="H49" s="2"/>
      <c r="I49" s="2"/>
      <c r="J49" s="2"/>
      <c r="K49" s="2"/>
      <c r="L49" s="2"/>
      <c r="M49" s="2"/>
      <c r="N49" s="2"/>
      <c r="O49" s="2"/>
      <c r="P49" s="2"/>
    </row>
    <row r="50" spans="1:16" ht="13">
      <c r="A50" s="7" t="s">
        <v>83</v>
      </c>
      <c r="B50" s="10">
        <v>8762747</v>
      </c>
      <c r="C50" s="10">
        <v>8762747</v>
      </c>
      <c r="D50" s="15">
        <v>2143004.8911714354</v>
      </c>
      <c r="E50" s="14">
        <v>2055872.885531286</v>
      </c>
      <c r="G50" s="2"/>
      <c r="H50" s="2"/>
      <c r="I50" s="2"/>
      <c r="J50" s="2"/>
      <c r="K50" s="2"/>
      <c r="L50" s="2"/>
      <c r="M50" s="2"/>
      <c r="N50" s="2"/>
      <c r="O50" s="2"/>
      <c r="P50" s="2"/>
    </row>
    <row r="51" spans="1:16" ht="13">
      <c r="A51" s="7" t="s">
        <v>86</v>
      </c>
      <c r="B51" s="10">
        <v>20337951</v>
      </c>
      <c r="C51" s="10">
        <v>20239567</v>
      </c>
      <c r="D51" s="15">
        <v>4973820.249449743</v>
      </c>
      <c r="E51" s="14">
        <v>4748508.3171057878</v>
      </c>
      <c r="G51" s="2"/>
      <c r="H51" s="2"/>
      <c r="I51" s="2"/>
      <c r="J51" s="2"/>
      <c r="K51" s="2"/>
      <c r="L51" s="2"/>
      <c r="M51" s="2"/>
      <c r="N51" s="2"/>
      <c r="O51" s="2"/>
      <c r="P51" s="2"/>
    </row>
    <row r="52" spans="1:16" ht="13">
      <c r="A52" s="7" t="s">
        <v>87</v>
      </c>
      <c r="B52" s="10">
        <v>7463789</v>
      </c>
      <c r="C52" s="10">
        <v>7511096</v>
      </c>
      <c r="D52" s="15">
        <v>1825333.5778919049</v>
      </c>
      <c r="E52" s="14">
        <v>1762216.6435961805</v>
      </c>
      <c r="G52" s="2"/>
      <c r="H52" s="2"/>
      <c r="I52" s="2"/>
      <c r="J52" s="2"/>
      <c r="K52" s="2"/>
      <c r="L52" s="2"/>
      <c r="M52" s="2"/>
      <c r="N52" s="2"/>
      <c r="O52" s="2"/>
      <c r="P52" s="2"/>
    </row>
    <row r="53" spans="1:16" ht="13">
      <c r="A53" s="7" t="s">
        <v>88</v>
      </c>
      <c r="B53" s="10">
        <v>2599721</v>
      </c>
      <c r="C53" s="10">
        <v>2589867</v>
      </c>
      <c r="D53" s="15">
        <v>635784.05478112004</v>
      </c>
      <c r="E53" s="14">
        <v>607621.94120545255</v>
      </c>
      <c r="G53" s="2"/>
      <c r="H53" s="2"/>
      <c r="I53" s="2"/>
      <c r="J53" s="2"/>
      <c r="K53" s="2"/>
      <c r="L53" s="2"/>
      <c r="M53" s="2"/>
      <c r="N53" s="2"/>
      <c r="O53" s="2"/>
      <c r="P53" s="2"/>
    </row>
    <row r="54" spans="1:16" ht="13.5" thickBot="1">
      <c r="A54" s="65" t="s">
        <v>89</v>
      </c>
      <c r="B54" s="11">
        <v>10063510</v>
      </c>
      <c r="C54" s="11">
        <v>10100963</v>
      </c>
      <c r="D54" s="16">
        <v>2461117.6326730251</v>
      </c>
      <c r="E54" s="27">
        <v>2369838.5848016329</v>
      </c>
      <c r="G54" s="2"/>
      <c r="H54" s="2"/>
      <c r="I54" s="2"/>
      <c r="J54" s="2"/>
      <c r="K54" s="2"/>
      <c r="L54" s="2"/>
      <c r="M54" s="2"/>
      <c r="N54" s="2"/>
      <c r="O54" s="2"/>
      <c r="P54" s="2"/>
    </row>
    <row r="57" spans="1:16">
      <c r="A57" s="1" t="s">
        <v>149</v>
      </c>
    </row>
    <row r="58" spans="1:16" ht="26.25" customHeight="1">
      <c r="A58" s="278" t="s">
        <v>150</v>
      </c>
      <c r="B58" s="287"/>
      <c r="C58" s="287"/>
      <c r="D58" s="287"/>
      <c r="E58" s="287"/>
    </row>
    <row r="59" spans="1:16" ht="38.25" customHeight="1">
      <c r="A59" s="278" t="s">
        <v>151</v>
      </c>
      <c r="B59" s="278"/>
      <c r="C59" s="278"/>
      <c r="D59" s="278"/>
      <c r="E59" s="278"/>
    </row>
  </sheetData>
  <customSheetViews>
    <customSheetView guid="{0BEBA397-9DCB-486C-80C9-7AF2B6BDE866}">
      <selection sqref="A1:A2"/>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G59" sqref="G59"/>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sqref="A1:A2"/>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10"/>
  <sheetViews>
    <sheetView zoomScaleNormal="100" workbookViewId="0">
      <selection activeCell="A6" sqref="A6"/>
    </sheetView>
  </sheetViews>
  <sheetFormatPr defaultColWidth="9" defaultRowHeight="12.5"/>
  <cols>
    <col min="1" max="1" width="46.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31.5" thickBot="1">
      <c r="A2" s="280"/>
      <c r="B2" s="5" t="s">
        <v>32</v>
      </c>
      <c r="C2" s="5" t="s">
        <v>28</v>
      </c>
      <c r="D2" s="5" t="s">
        <v>32</v>
      </c>
      <c r="E2" s="5" t="s">
        <v>28</v>
      </c>
    </row>
    <row r="3" spans="1:16" s="2" customFormat="1" ht="27" customHeight="1" thickBot="1">
      <c r="A3" s="281" t="s">
        <v>3</v>
      </c>
      <c r="B3" s="282"/>
      <c r="C3" s="282"/>
      <c r="D3" s="282"/>
      <c r="E3" s="283"/>
    </row>
    <row r="4" spans="1:16" ht="13">
      <c r="A4" s="61" t="s">
        <v>65</v>
      </c>
      <c r="B4" s="8">
        <v>9184291</v>
      </c>
      <c r="C4" s="8">
        <v>9226315</v>
      </c>
      <c r="D4" s="13">
        <v>2221593.8172758278</v>
      </c>
      <c r="E4" s="14">
        <v>2208097.5971663794</v>
      </c>
      <c r="G4" s="2"/>
      <c r="H4" s="2"/>
      <c r="I4" s="2"/>
      <c r="J4" s="2"/>
      <c r="K4" s="2"/>
      <c r="L4" s="2"/>
      <c r="M4" s="2"/>
      <c r="N4" s="2"/>
      <c r="O4" s="2"/>
      <c r="P4" s="2"/>
    </row>
    <row r="5" spans="1:16" ht="13">
      <c r="A5" s="7" t="s">
        <v>66</v>
      </c>
      <c r="B5" s="10">
        <v>1044302</v>
      </c>
      <c r="C5" s="10">
        <v>1082454</v>
      </c>
      <c r="D5" s="13">
        <v>252606.85518008756</v>
      </c>
      <c r="E5" s="14">
        <v>259059.44859276278</v>
      </c>
      <c r="G5" s="2"/>
      <c r="H5" s="2"/>
      <c r="I5" s="2"/>
      <c r="J5" s="2"/>
      <c r="K5" s="2"/>
      <c r="L5" s="2"/>
      <c r="M5" s="2"/>
      <c r="N5" s="2"/>
      <c r="O5" s="2"/>
      <c r="P5" s="2"/>
    </row>
    <row r="6" spans="1:16" ht="13">
      <c r="A6" s="7" t="s">
        <v>214</v>
      </c>
      <c r="B6" s="10">
        <v>858803</v>
      </c>
      <c r="C6" s="10">
        <v>925543</v>
      </c>
      <c r="D6" s="13">
        <v>207736.38760552477</v>
      </c>
      <c r="E6" s="14">
        <v>221506.55753398431</v>
      </c>
      <c r="G6" s="2"/>
      <c r="H6" s="2"/>
      <c r="I6" s="2"/>
      <c r="J6" s="2"/>
      <c r="K6" s="2"/>
      <c r="L6" s="2"/>
      <c r="M6" s="2"/>
      <c r="N6" s="2"/>
      <c r="O6" s="2"/>
      <c r="P6" s="2"/>
    </row>
    <row r="7" spans="1:16" ht="13">
      <c r="A7" s="7" t="s">
        <v>67</v>
      </c>
      <c r="B7" s="10">
        <v>720387</v>
      </c>
      <c r="C7" s="10">
        <v>733922</v>
      </c>
      <c r="D7" s="13">
        <v>174254.85595413754</v>
      </c>
      <c r="E7" s="14">
        <v>175645.65900823282</v>
      </c>
      <c r="G7" s="2"/>
      <c r="H7" s="2"/>
      <c r="I7" s="2"/>
      <c r="J7" s="2"/>
      <c r="K7" s="2"/>
      <c r="L7" s="2"/>
      <c r="M7" s="2"/>
      <c r="N7" s="2"/>
      <c r="O7" s="2"/>
      <c r="P7" s="2"/>
    </row>
    <row r="8" spans="1:16" ht="13">
      <c r="A8" s="7" t="s">
        <v>68</v>
      </c>
      <c r="B8" s="10">
        <v>718524</v>
      </c>
      <c r="C8" s="10">
        <v>730290</v>
      </c>
      <c r="D8" s="13">
        <v>173804.21373454924</v>
      </c>
      <c r="E8" s="14">
        <v>174777.4267662263</v>
      </c>
      <c r="G8" s="2"/>
      <c r="H8" s="2"/>
      <c r="I8" s="2"/>
      <c r="J8" s="2"/>
      <c r="K8" s="2"/>
      <c r="L8" s="2"/>
      <c r="M8" s="2"/>
      <c r="N8" s="2"/>
      <c r="O8" s="2"/>
      <c r="P8" s="2"/>
    </row>
    <row r="9" spans="1:16" ht="13">
      <c r="A9" s="7" t="s">
        <v>69</v>
      </c>
      <c r="B9" s="10">
        <v>1863</v>
      </c>
      <c r="C9" s="10">
        <v>3632</v>
      </c>
      <c r="D9" s="13">
        <v>450.64221958830217</v>
      </c>
      <c r="E9" s="14">
        <v>869.23224200650964</v>
      </c>
      <c r="G9" s="2"/>
      <c r="H9" s="2"/>
      <c r="I9" s="2"/>
      <c r="J9" s="2"/>
      <c r="K9" s="2"/>
      <c r="L9" s="2"/>
      <c r="M9" s="2"/>
      <c r="N9" s="2"/>
      <c r="O9" s="2"/>
      <c r="P9" s="2"/>
    </row>
    <row r="10" spans="1:16" ht="13">
      <c r="A10" s="7" t="s">
        <v>70</v>
      </c>
      <c r="B10" s="56">
        <v>40711</v>
      </c>
      <c r="C10" s="56">
        <v>-12770</v>
      </c>
      <c r="D10" s="100">
        <v>9846.6089112503323</v>
      </c>
      <c r="E10" s="101">
        <v>-3056.193758376412</v>
      </c>
      <c r="G10" s="2"/>
      <c r="H10" s="2"/>
      <c r="I10" s="2"/>
      <c r="J10" s="2"/>
      <c r="K10" s="2"/>
      <c r="L10" s="2"/>
      <c r="M10" s="2"/>
      <c r="N10" s="2"/>
      <c r="O10" s="2"/>
      <c r="P10" s="2"/>
    </row>
    <row r="11" spans="1:16" ht="13">
      <c r="A11" s="7" t="s">
        <v>71</v>
      </c>
      <c r="B11" s="10">
        <v>761098</v>
      </c>
      <c r="C11" s="10">
        <v>721152</v>
      </c>
      <c r="D11" s="13">
        <v>184102.46486538785</v>
      </c>
      <c r="E11" s="14">
        <v>172590.46524985641</v>
      </c>
      <c r="G11" s="2"/>
      <c r="H11" s="2"/>
      <c r="I11" s="2"/>
      <c r="J11" s="2"/>
      <c r="K11" s="2"/>
      <c r="L11" s="2"/>
      <c r="M11" s="2"/>
      <c r="N11" s="2"/>
      <c r="O11" s="2"/>
      <c r="P11" s="2"/>
    </row>
    <row r="12" spans="1:16" ht="25.5">
      <c r="A12" s="7" t="s">
        <v>72</v>
      </c>
      <c r="B12" s="10">
        <v>759233</v>
      </c>
      <c r="C12" s="10">
        <v>717505</v>
      </c>
      <c r="D12" s="13">
        <v>183651.33886456545</v>
      </c>
      <c r="E12" s="14">
        <v>171716.6431169826</v>
      </c>
      <c r="G12" s="2"/>
      <c r="H12" s="2"/>
      <c r="I12" s="2"/>
      <c r="J12" s="2"/>
      <c r="K12" s="2"/>
      <c r="L12" s="2"/>
      <c r="M12" s="2"/>
      <c r="N12" s="2"/>
      <c r="O12" s="2"/>
      <c r="P12" s="2"/>
    </row>
    <row r="13" spans="1:16" ht="25.5">
      <c r="A13" s="7" t="s">
        <v>73</v>
      </c>
      <c r="B13" s="10">
        <v>1865</v>
      </c>
      <c r="C13" s="10">
        <v>3647</v>
      </c>
      <c r="D13" s="13">
        <v>451.12600082242807</v>
      </c>
      <c r="E13" s="14">
        <v>872.82213287382729</v>
      </c>
      <c r="G13" s="2"/>
      <c r="H13" s="2"/>
      <c r="I13" s="2"/>
      <c r="J13" s="2"/>
      <c r="K13" s="2"/>
      <c r="L13" s="2"/>
      <c r="M13" s="2"/>
      <c r="N13" s="2"/>
      <c r="O13" s="2"/>
      <c r="P13" s="2"/>
    </row>
    <row r="14" spans="1:16" ht="13">
      <c r="A14" s="7" t="s">
        <v>74</v>
      </c>
      <c r="B14" s="12">
        <v>0.40998787392807712</v>
      </c>
      <c r="C14" s="12">
        <v>0.41670152207989636</v>
      </c>
      <c r="D14" s="18">
        <v>9.9172219812795309E-2</v>
      </c>
      <c r="E14" s="19">
        <v>9.9727532567465152E-2</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1621060</v>
      </c>
      <c r="C16" s="57">
        <v>997673</v>
      </c>
      <c r="D16" s="58">
        <v>392119.20369608863</v>
      </c>
      <c r="E16" s="59">
        <v>238769.14608462571</v>
      </c>
      <c r="G16" s="2"/>
      <c r="H16" s="2"/>
      <c r="I16" s="2"/>
      <c r="J16" s="2"/>
      <c r="K16" s="2"/>
      <c r="L16" s="2"/>
      <c r="M16" s="2"/>
      <c r="N16" s="2"/>
      <c r="O16" s="2"/>
      <c r="P16" s="2"/>
    </row>
    <row r="17" spans="1:16" ht="13">
      <c r="A17" s="7" t="s">
        <v>77</v>
      </c>
      <c r="B17" s="57">
        <v>-1813261</v>
      </c>
      <c r="C17" s="57">
        <v>-1712282</v>
      </c>
      <c r="D17" s="58">
        <v>-438610.8221862074</v>
      </c>
      <c r="E17" s="59">
        <v>-409793.70093815814</v>
      </c>
      <c r="G17" s="2"/>
      <c r="H17" s="2"/>
      <c r="I17" s="2"/>
      <c r="J17" s="2"/>
      <c r="K17" s="2"/>
      <c r="L17" s="2"/>
      <c r="M17" s="2"/>
      <c r="N17" s="2"/>
      <c r="O17" s="2"/>
      <c r="P17" s="2"/>
    </row>
    <row r="18" spans="1:16" ht="13">
      <c r="A18" s="7" t="s">
        <v>78</v>
      </c>
      <c r="B18" s="57">
        <v>-337570</v>
      </c>
      <c r="C18" s="57">
        <v>404871</v>
      </c>
      <c r="D18" s="58">
        <v>-81655.015601944804</v>
      </c>
      <c r="E18" s="59">
        <v>96896.180356117184</v>
      </c>
      <c r="G18" s="2"/>
      <c r="H18" s="2"/>
      <c r="I18" s="2"/>
      <c r="J18" s="2"/>
      <c r="K18" s="2"/>
      <c r="L18" s="2"/>
      <c r="M18" s="2"/>
      <c r="N18" s="2"/>
      <c r="O18" s="2"/>
      <c r="P18" s="2"/>
    </row>
    <row r="19" spans="1:16" ht="13.5" thickBot="1">
      <c r="A19" s="62" t="s">
        <v>79</v>
      </c>
      <c r="B19" s="60">
        <v>-529771</v>
      </c>
      <c r="C19" s="60">
        <v>-309738</v>
      </c>
      <c r="D19" s="58">
        <v>-128146.63409206357</v>
      </c>
      <c r="E19" s="59">
        <v>-74129.37449741528</v>
      </c>
      <c r="G19" s="2"/>
      <c r="H19" s="2"/>
      <c r="I19" s="2"/>
      <c r="J19" s="2"/>
      <c r="K19" s="2"/>
      <c r="L19" s="2"/>
      <c r="M19" s="2"/>
      <c r="N19" s="2"/>
      <c r="O19" s="2"/>
      <c r="P19" s="2"/>
    </row>
    <row r="20" spans="1:16" s="2" customFormat="1" ht="18" customHeight="1" thickBot="1">
      <c r="A20" s="3"/>
      <c r="B20" s="6" t="s">
        <v>37</v>
      </c>
      <c r="C20" s="6" t="s">
        <v>36</v>
      </c>
      <c r="D20" s="6" t="s">
        <v>37</v>
      </c>
      <c r="E20" s="6" t="s">
        <v>36</v>
      </c>
    </row>
    <row r="21" spans="1:16" ht="13">
      <c r="A21" s="61" t="s">
        <v>80</v>
      </c>
      <c r="B21" s="8">
        <v>28691479</v>
      </c>
      <c r="C21" s="8">
        <v>28162749</v>
      </c>
      <c r="D21" s="13">
        <v>6840425.0905969869</v>
      </c>
      <c r="E21" s="14">
        <v>6607406.5645308876</v>
      </c>
      <c r="G21" s="2"/>
      <c r="H21" s="2"/>
      <c r="I21" s="2"/>
      <c r="J21" s="2"/>
      <c r="K21" s="2"/>
      <c r="L21" s="2"/>
      <c r="M21" s="2"/>
      <c r="N21" s="2"/>
      <c r="O21" s="2"/>
      <c r="P21" s="2"/>
    </row>
    <row r="22" spans="1:16" ht="13">
      <c r="A22" s="7" t="s">
        <v>81</v>
      </c>
      <c r="B22" s="10">
        <v>5630595</v>
      </c>
      <c r="C22" s="10">
        <v>6396444</v>
      </c>
      <c r="D22" s="13">
        <v>1342407.7341216861</v>
      </c>
      <c r="E22" s="14">
        <v>1500702.4376510335</v>
      </c>
      <c r="G22" s="2"/>
      <c r="H22" s="2"/>
      <c r="I22" s="2"/>
      <c r="J22" s="2"/>
      <c r="K22" s="2"/>
      <c r="L22" s="2"/>
      <c r="M22" s="2"/>
      <c r="N22" s="2"/>
      <c r="O22" s="2"/>
      <c r="P22" s="2"/>
    </row>
    <row r="23" spans="1:16" ht="13">
      <c r="A23" s="7" t="s">
        <v>82</v>
      </c>
      <c r="B23" s="10">
        <v>34322074</v>
      </c>
      <c r="C23" s="10">
        <v>34559193</v>
      </c>
      <c r="D23" s="13">
        <v>8182832.8247186728</v>
      </c>
      <c r="E23" s="14">
        <v>8108109.0021819212</v>
      </c>
      <c r="G23" s="2"/>
      <c r="H23" s="2"/>
      <c r="I23" s="2"/>
      <c r="J23" s="2"/>
      <c r="K23" s="2"/>
      <c r="L23" s="2"/>
      <c r="M23" s="2"/>
      <c r="N23" s="2"/>
      <c r="O23" s="2"/>
      <c r="P23" s="2"/>
    </row>
    <row r="24" spans="1:16" ht="13">
      <c r="A24" s="7" t="s">
        <v>83</v>
      </c>
      <c r="B24" s="10">
        <v>8762747</v>
      </c>
      <c r="C24" s="10">
        <v>8762747</v>
      </c>
      <c r="D24" s="13">
        <v>2089153.8718291055</v>
      </c>
      <c r="E24" s="14">
        <v>2055872.885531286</v>
      </c>
      <c r="G24" s="2"/>
      <c r="H24" s="2"/>
      <c r="I24" s="2"/>
      <c r="J24" s="2"/>
      <c r="K24" s="2"/>
      <c r="L24" s="2"/>
      <c r="M24" s="2"/>
      <c r="N24" s="2"/>
      <c r="O24" s="2"/>
      <c r="P24" s="2"/>
    </row>
    <row r="25" spans="1:16" ht="13">
      <c r="A25" s="7" t="s">
        <v>84</v>
      </c>
      <c r="B25" s="10">
        <v>18462754</v>
      </c>
      <c r="C25" s="10">
        <v>17966448</v>
      </c>
      <c r="D25" s="13">
        <v>4401762.8266259776</v>
      </c>
      <c r="E25" s="14">
        <v>4215200.2439997187</v>
      </c>
      <c r="G25" s="2"/>
      <c r="H25" s="2"/>
      <c r="I25" s="2"/>
      <c r="J25" s="2"/>
      <c r="K25" s="2"/>
      <c r="L25" s="2"/>
      <c r="M25" s="2"/>
      <c r="N25" s="2"/>
      <c r="O25" s="2"/>
      <c r="P25" s="2"/>
    </row>
    <row r="26" spans="1:16" ht="13">
      <c r="A26" s="7" t="s">
        <v>85</v>
      </c>
      <c r="B26" s="10">
        <v>29040</v>
      </c>
      <c r="C26" s="10">
        <v>30116</v>
      </c>
      <c r="D26" s="13">
        <v>6923.5170703795538</v>
      </c>
      <c r="E26" s="14">
        <v>7065.6687703821881</v>
      </c>
      <c r="G26" s="2"/>
      <c r="H26" s="2"/>
      <c r="I26" s="2"/>
      <c r="J26" s="2"/>
      <c r="K26" s="2"/>
      <c r="L26" s="2"/>
      <c r="M26" s="2"/>
      <c r="N26" s="2"/>
      <c r="O26" s="2"/>
      <c r="P26" s="2"/>
    </row>
    <row r="27" spans="1:16" ht="13">
      <c r="A27" s="7" t="s">
        <v>86</v>
      </c>
      <c r="B27" s="10">
        <v>18491794</v>
      </c>
      <c r="C27" s="10">
        <v>17996564</v>
      </c>
      <c r="D27" s="13">
        <v>4408687.3436963568</v>
      </c>
      <c r="E27" s="14">
        <v>4222265.9127701009</v>
      </c>
      <c r="G27" s="2"/>
      <c r="H27" s="2"/>
      <c r="I27" s="2"/>
      <c r="J27" s="2"/>
      <c r="K27" s="2"/>
      <c r="L27" s="2"/>
      <c r="M27" s="2"/>
      <c r="N27" s="2"/>
      <c r="O27" s="2"/>
      <c r="P27" s="2"/>
    </row>
    <row r="28" spans="1:16" ht="13">
      <c r="A28" s="7" t="s">
        <v>87</v>
      </c>
      <c r="B28" s="10">
        <v>11777452</v>
      </c>
      <c r="C28" s="10">
        <v>11744092</v>
      </c>
      <c r="D28" s="13">
        <v>2807899.1035666605</v>
      </c>
      <c r="E28" s="14">
        <v>2755341.4822982899</v>
      </c>
      <c r="G28" s="2"/>
      <c r="H28" s="2"/>
      <c r="I28" s="2"/>
      <c r="J28" s="2"/>
      <c r="K28" s="2"/>
      <c r="L28" s="2"/>
      <c r="M28" s="2"/>
      <c r="N28" s="2"/>
      <c r="O28" s="2"/>
      <c r="P28" s="2"/>
    </row>
    <row r="29" spans="1:16" ht="13">
      <c r="A29" s="7" t="s">
        <v>88</v>
      </c>
      <c r="B29" s="10">
        <v>4052828</v>
      </c>
      <c r="C29" s="10">
        <v>4818537</v>
      </c>
      <c r="D29" s="13">
        <v>966247.37745565514</v>
      </c>
      <c r="E29" s="14">
        <v>1130501.6071135304</v>
      </c>
      <c r="G29" s="2"/>
      <c r="H29" s="2"/>
      <c r="I29" s="2"/>
      <c r="J29" s="2"/>
      <c r="K29" s="2"/>
      <c r="L29" s="2"/>
      <c r="M29" s="2"/>
      <c r="N29" s="2"/>
      <c r="O29" s="2"/>
      <c r="P29" s="2"/>
    </row>
    <row r="30" spans="1:16" ht="13.5" thickBot="1">
      <c r="A30" s="62" t="s">
        <v>89</v>
      </c>
      <c r="B30" s="11">
        <v>15830280</v>
      </c>
      <c r="C30" s="11">
        <v>16562629</v>
      </c>
      <c r="D30" s="13">
        <v>3774146.4810223156</v>
      </c>
      <c r="E30" s="14">
        <v>3885843.0894118203</v>
      </c>
      <c r="G30" s="2"/>
      <c r="H30" s="2"/>
      <c r="I30" s="2"/>
      <c r="J30" s="2"/>
      <c r="K30" s="2"/>
      <c r="L30" s="2"/>
      <c r="M30" s="2"/>
      <c r="N30" s="2"/>
      <c r="O30" s="2"/>
      <c r="P30" s="2"/>
    </row>
    <row r="31" spans="1:16" ht="30" customHeight="1" thickBot="1">
      <c r="A31" s="312" t="s">
        <v>34</v>
      </c>
      <c r="B31" s="313"/>
      <c r="C31" s="313"/>
      <c r="D31" s="313"/>
      <c r="E31" s="314"/>
      <c r="G31" s="2"/>
      <c r="H31" s="2"/>
      <c r="I31" s="2"/>
      <c r="J31" s="2"/>
      <c r="K31" s="2"/>
      <c r="L31" s="2"/>
      <c r="M31" s="2"/>
      <c r="N31" s="2"/>
      <c r="O31" s="2"/>
      <c r="P31" s="2"/>
    </row>
    <row r="32" spans="1:16" ht="17.25" customHeight="1" thickBot="1">
      <c r="A32" s="292"/>
      <c r="B32" s="288" t="s">
        <v>1</v>
      </c>
      <c r="C32" s="289"/>
      <c r="D32" s="290" t="s">
        <v>2</v>
      </c>
      <c r="E32" s="291"/>
      <c r="G32" s="2"/>
      <c r="H32" s="2"/>
      <c r="I32" s="2"/>
      <c r="J32" s="2"/>
      <c r="K32" s="2"/>
      <c r="L32" s="2"/>
      <c r="M32" s="2"/>
      <c r="N32" s="2"/>
      <c r="O32" s="2"/>
      <c r="P32" s="2"/>
    </row>
    <row r="33" spans="1:16" ht="31.5" thickBot="1">
      <c r="A33" s="293"/>
      <c r="B33" s="5" t="s">
        <v>32</v>
      </c>
      <c r="C33" s="5" t="s">
        <v>28</v>
      </c>
      <c r="D33" s="5" t="s">
        <v>32</v>
      </c>
      <c r="E33" s="5" t="s">
        <v>28</v>
      </c>
      <c r="G33" s="2"/>
      <c r="H33" s="2"/>
      <c r="I33" s="2"/>
      <c r="J33" s="2"/>
      <c r="K33" s="2"/>
      <c r="L33" s="2"/>
      <c r="M33" s="2"/>
      <c r="N33" s="2"/>
      <c r="O33" s="2"/>
      <c r="P33" s="2"/>
    </row>
    <row r="34" spans="1:16" ht="13">
      <c r="A34" s="61" t="s">
        <v>65</v>
      </c>
      <c r="B34" s="8">
        <v>4643560</v>
      </c>
      <c r="C34" s="8">
        <v>4275556</v>
      </c>
      <c r="D34" s="13">
        <v>1123233.5937688977</v>
      </c>
      <c r="E34" s="14">
        <v>1023251.9624736742</v>
      </c>
      <c r="G34" s="2"/>
      <c r="H34" s="2"/>
      <c r="I34" s="2"/>
      <c r="J34" s="2"/>
      <c r="K34" s="2"/>
      <c r="L34" s="2"/>
      <c r="M34" s="2"/>
      <c r="N34" s="2"/>
      <c r="O34" s="2"/>
      <c r="P34" s="2"/>
    </row>
    <row r="35" spans="1:16" ht="13">
      <c r="A35" s="7" t="s">
        <v>66</v>
      </c>
      <c r="B35" s="10">
        <v>31286</v>
      </c>
      <c r="C35" s="10">
        <v>25613</v>
      </c>
      <c r="D35" s="13">
        <v>7567.7898454318956</v>
      </c>
      <c r="E35" s="14">
        <v>6129.8583189737701</v>
      </c>
      <c r="G35" s="2"/>
      <c r="H35" s="2"/>
      <c r="I35" s="2"/>
      <c r="J35" s="2"/>
      <c r="K35" s="2"/>
      <c r="L35" s="2"/>
      <c r="M35" s="2"/>
      <c r="N35" s="2"/>
      <c r="O35" s="2"/>
      <c r="P35" s="2"/>
    </row>
    <row r="36" spans="1:16" ht="13">
      <c r="A36" s="7" t="s">
        <v>214</v>
      </c>
      <c r="B36" s="10">
        <v>1539774</v>
      </c>
      <c r="C36" s="10">
        <v>1106355</v>
      </c>
      <c r="D36" s="13">
        <v>372456.88299750851</v>
      </c>
      <c r="E36" s="14">
        <v>264779.58070074668</v>
      </c>
      <c r="G36" s="2"/>
      <c r="H36" s="2"/>
      <c r="I36" s="2"/>
      <c r="J36" s="2"/>
      <c r="K36" s="2"/>
      <c r="L36" s="2"/>
      <c r="M36" s="2"/>
      <c r="N36" s="2"/>
      <c r="O36" s="2"/>
      <c r="P36" s="2"/>
    </row>
    <row r="37" spans="1:16" ht="13">
      <c r="A37" s="7" t="s">
        <v>67</v>
      </c>
      <c r="B37" s="10">
        <v>1537158</v>
      </c>
      <c r="C37" s="10">
        <v>1089212</v>
      </c>
      <c r="D37" s="13">
        <v>371824.09714327182</v>
      </c>
      <c r="E37" s="14">
        <v>260676.81409151829</v>
      </c>
      <c r="G37" s="2"/>
      <c r="H37" s="2"/>
      <c r="I37" s="2"/>
      <c r="J37" s="2"/>
      <c r="K37" s="2"/>
      <c r="L37" s="2"/>
      <c r="M37" s="2"/>
      <c r="N37" s="2"/>
      <c r="O37" s="2"/>
      <c r="P37" s="2"/>
    </row>
    <row r="38" spans="1:16" ht="13">
      <c r="A38" s="7" t="s">
        <v>70</v>
      </c>
      <c r="B38" s="57">
        <v>39398</v>
      </c>
      <c r="C38" s="57">
        <v>-18270</v>
      </c>
      <c r="D38" s="58">
        <v>9530.0065310466598</v>
      </c>
      <c r="E38" s="59">
        <v>-4373.4870763928775</v>
      </c>
      <c r="G38" s="2"/>
      <c r="H38" s="2"/>
      <c r="I38" s="2"/>
      <c r="J38" s="2"/>
      <c r="K38" s="2"/>
      <c r="L38" s="2"/>
      <c r="M38" s="2"/>
      <c r="N38" s="2"/>
      <c r="O38" s="2"/>
      <c r="P38" s="2"/>
    </row>
    <row r="39" spans="1:16" ht="13">
      <c r="A39" s="7" t="s">
        <v>71</v>
      </c>
      <c r="B39" s="10">
        <v>1576556</v>
      </c>
      <c r="C39" s="10">
        <v>1070942</v>
      </c>
      <c r="D39" s="13">
        <v>381354.10367431847</v>
      </c>
      <c r="E39" s="14">
        <v>256304.32701512543</v>
      </c>
      <c r="G39" s="2"/>
      <c r="H39" s="2"/>
      <c r="I39" s="2"/>
      <c r="J39" s="2"/>
      <c r="K39" s="2"/>
      <c r="L39" s="2"/>
      <c r="M39" s="2"/>
      <c r="N39" s="2"/>
      <c r="O39" s="2"/>
      <c r="P39" s="2"/>
    </row>
    <row r="40" spans="1:16" ht="13">
      <c r="A40" s="7" t="s">
        <v>74</v>
      </c>
      <c r="B40" s="12">
        <v>0.87709824628201039</v>
      </c>
      <c r="C40" s="12">
        <v>0.62150145595268735</v>
      </c>
      <c r="D40" s="18">
        <v>0.21216183601799918</v>
      </c>
      <c r="E40" s="19">
        <v>0.14874149338327766</v>
      </c>
      <c r="G40" s="2"/>
      <c r="H40" s="2"/>
      <c r="I40" s="2"/>
      <c r="J40" s="2"/>
      <c r="K40" s="2"/>
      <c r="L40" s="2"/>
      <c r="M40" s="2"/>
      <c r="N40" s="2"/>
      <c r="O40" s="2"/>
      <c r="P40" s="2"/>
    </row>
    <row r="41" spans="1:16" ht="25.5">
      <c r="A41" s="7" t="s">
        <v>75</v>
      </c>
      <c r="B41" s="10">
        <v>1752549394</v>
      </c>
      <c r="C41" s="10">
        <v>1752549394</v>
      </c>
      <c r="D41" s="13">
        <v>1752549394</v>
      </c>
      <c r="E41" s="14">
        <v>1752549394</v>
      </c>
      <c r="G41" s="2"/>
      <c r="H41" s="2"/>
      <c r="I41" s="2"/>
      <c r="J41" s="2"/>
      <c r="K41" s="2"/>
      <c r="L41" s="2"/>
      <c r="M41" s="2"/>
      <c r="N41" s="2"/>
      <c r="O41" s="2"/>
      <c r="P41" s="2"/>
    </row>
    <row r="42" spans="1:16" ht="13">
      <c r="A42" s="7" t="s">
        <v>76</v>
      </c>
      <c r="B42" s="57">
        <v>152973</v>
      </c>
      <c r="C42" s="57">
        <v>21699</v>
      </c>
      <c r="D42" s="58">
        <v>37002.733363972809</v>
      </c>
      <c r="E42" s="59">
        <v>5193.1361286616884</v>
      </c>
      <c r="G42" s="2"/>
      <c r="H42" s="2"/>
      <c r="I42" s="2"/>
      <c r="J42" s="2"/>
      <c r="K42" s="2"/>
      <c r="L42" s="2"/>
      <c r="M42" s="2"/>
      <c r="N42" s="2"/>
      <c r="O42" s="2"/>
      <c r="P42" s="2"/>
    </row>
    <row r="43" spans="1:16" ht="13">
      <c r="A43" s="7" t="s">
        <v>77</v>
      </c>
      <c r="B43" s="57">
        <v>253885</v>
      </c>
      <c r="C43" s="57">
        <v>-342667</v>
      </c>
      <c r="D43" s="58">
        <v>61412.399313030648</v>
      </c>
      <c r="E43" s="59">
        <v>-82009.142255408777</v>
      </c>
      <c r="G43" s="2"/>
      <c r="H43" s="2"/>
      <c r="I43" s="2"/>
      <c r="J43" s="2"/>
      <c r="K43" s="2"/>
      <c r="L43" s="2"/>
      <c r="M43" s="2"/>
      <c r="N43" s="2"/>
      <c r="O43" s="2"/>
      <c r="P43" s="2"/>
    </row>
    <row r="44" spans="1:16" ht="13">
      <c r="A44" s="7" t="s">
        <v>78</v>
      </c>
      <c r="B44" s="57">
        <v>-359621</v>
      </c>
      <c r="C44" s="57">
        <v>499605</v>
      </c>
      <c r="D44" s="58">
        <v>-86988.945598800216</v>
      </c>
      <c r="E44" s="59">
        <v>119568.49511774842</v>
      </c>
      <c r="G44" s="2"/>
      <c r="H44" s="2"/>
      <c r="I44" s="2"/>
      <c r="J44" s="2"/>
      <c r="K44" s="2"/>
      <c r="L44" s="2"/>
      <c r="M44" s="2"/>
      <c r="N44" s="2"/>
      <c r="O44" s="2"/>
      <c r="P44" s="2"/>
    </row>
    <row r="45" spans="1:16" ht="13.5" thickBot="1">
      <c r="A45" s="62" t="s">
        <v>90</v>
      </c>
      <c r="B45" s="60">
        <v>47237</v>
      </c>
      <c r="C45" s="60">
        <v>178637</v>
      </c>
      <c r="D45" s="58">
        <v>11426.187078203237</v>
      </c>
      <c r="E45" s="59">
        <v>42752.488991001344</v>
      </c>
      <c r="G45" s="2"/>
      <c r="H45" s="2"/>
      <c r="I45" s="2"/>
      <c r="J45" s="2"/>
      <c r="K45" s="2"/>
      <c r="L45" s="2"/>
      <c r="M45" s="2"/>
      <c r="N45" s="2"/>
      <c r="O45" s="2"/>
      <c r="P45" s="2"/>
    </row>
    <row r="46" spans="1:16" ht="18" customHeight="1" thickBot="1">
      <c r="A46" s="4"/>
      <c r="B46" s="6" t="s">
        <v>37</v>
      </c>
      <c r="C46" s="6" t="s">
        <v>36</v>
      </c>
      <c r="D46" s="6" t="s">
        <v>37</v>
      </c>
      <c r="E46" s="6" t="s">
        <v>36</v>
      </c>
      <c r="G46" s="2"/>
      <c r="H46" s="2"/>
      <c r="I46" s="2"/>
      <c r="J46" s="2"/>
      <c r="K46" s="2"/>
      <c r="L46" s="2"/>
      <c r="M46" s="2"/>
      <c r="N46" s="2"/>
      <c r="O46" s="2"/>
      <c r="P46" s="2"/>
    </row>
    <row r="47" spans="1:16" ht="13">
      <c r="A47" s="61" t="s">
        <v>80</v>
      </c>
      <c r="B47" s="8">
        <v>27963419</v>
      </c>
      <c r="C47" s="8">
        <v>26617011</v>
      </c>
      <c r="D47" s="8">
        <v>6666846.0328056458</v>
      </c>
      <c r="E47" s="9">
        <v>6244753.0675926143</v>
      </c>
      <c r="G47" s="2"/>
      <c r="H47" s="2"/>
      <c r="I47" s="2"/>
      <c r="J47" s="2"/>
      <c r="K47" s="2"/>
      <c r="L47" s="2"/>
      <c r="M47" s="2"/>
      <c r="N47" s="2"/>
      <c r="O47" s="2"/>
      <c r="P47" s="2"/>
    </row>
    <row r="48" spans="1:16" ht="13">
      <c r="A48" s="7" t="s">
        <v>81</v>
      </c>
      <c r="B48" s="10">
        <v>3238972</v>
      </c>
      <c r="C48" s="10">
        <v>3723519</v>
      </c>
      <c r="D48" s="15">
        <v>772213.42742704565</v>
      </c>
      <c r="E48" s="14">
        <v>873593.83431480662</v>
      </c>
      <c r="G48" s="2"/>
      <c r="H48" s="2"/>
      <c r="I48" s="2"/>
      <c r="J48" s="2"/>
      <c r="K48" s="2"/>
      <c r="L48" s="2"/>
      <c r="M48" s="2"/>
      <c r="N48" s="2"/>
      <c r="O48" s="2"/>
      <c r="P48" s="2"/>
    </row>
    <row r="49" spans="1:16" ht="13">
      <c r="A49" s="7" t="s">
        <v>82</v>
      </c>
      <c r="B49" s="10">
        <v>31202391</v>
      </c>
      <c r="C49" s="10">
        <v>30340530</v>
      </c>
      <c r="D49" s="15">
        <v>7439059.4602326918</v>
      </c>
      <c r="E49" s="14">
        <v>7118346.9019074216</v>
      </c>
      <c r="G49" s="2"/>
      <c r="H49" s="2"/>
      <c r="I49" s="2"/>
      <c r="J49" s="2"/>
      <c r="K49" s="2"/>
      <c r="L49" s="2"/>
      <c r="M49" s="2"/>
      <c r="N49" s="2"/>
      <c r="O49" s="2"/>
      <c r="P49" s="2"/>
    </row>
    <row r="50" spans="1:16" ht="13">
      <c r="A50" s="7" t="s">
        <v>83</v>
      </c>
      <c r="B50" s="10">
        <v>8762747</v>
      </c>
      <c r="C50" s="10">
        <v>8762747</v>
      </c>
      <c r="D50" s="15">
        <v>2089153.8718291055</v>
      </c>
      <c r="E50" s="14">
        <v>2055872.885531286</v>
      </c>
      <c r="G50" s="2"/>
      <c r="H50" s="2"/>
      <c r="I50" s="2"/>
      <c r="J50" s="2"/>
      <c r="K50" s="2"/>
      <c r="L50" s="2"/>
      <c r="M50" s="2"/>
      <c r="N50" s="2"/>
      <c r="O50" s="2"/>
      <c r="P50" s="2"/>
    </row>
    <row r="51" spans="1:16" ht="13">
      <c r="A51" s="7" t="s">
        <v>86</v>
      </c>
      <c r="B51" s="10">
        <v>21553241</v>
      </c>
      <c r="C51" s="10">
        <v>20239567</v>
      </c>
      <c r="D51" s="15">
        <v>5138575.4815945067</v>
      </c>
      <c r="E51" s="14">
        <v>4748508.3171057878</v>
      </c>
      <c r="G51" s="2"/>
      <c r="H51" s="2"/>
      <c r="I51" s="2"/>
      <c r="J51" s="2"/>
      <c r="K51" s="2"/>
      <c r="L51" s="2"/>
      <c r="M51" s="2"/>
      <c r="N51" s="2"/>
      <c r="O51" s="2"/>
      <c r="P51" s="2"/>
    </row>
    <row r="52" spans="1:16" ht="13">
      <c r="A52" s="7" t="s">
        <v>87</v>
      </c>
      <c r="B52" s="10">
        <v>7459458</v>
      </c>
      <c r="C52" s="10">
        <v>7511096</v>
      </c>
      <c r="D52" s="15">
        <v>1778432.6721342744</v>
      </c>
      <c r="E52" s="14">
        <v>1762216.6435961805</v>
      </c>
      <c r="G52" s="2"/>
      <c r="H52" s="2"/>
      <c r="I52" s="2"/>
      <c r="J52" s="2"/>
      <c r="K52" s="2"/>
      <c r="L52" s="2"/>
      <c r="M52" s="2"/>
      <c r="N52" s="2"/>
      <c r="O52" s="2"/>
      <c r="P52" s="2"/>
    </row>
    <row r="53" spans="1:16" ht="13">
      <c r="A53" s="7" t="s">
        <v>88</v>
      </c>
      <c r="B53" s="10">
        <v>2189692</v>
      </c>
      <c r="C53" s="10">
        <v>2589867</v>
      </c>
      <c r="D53" s="15">
        <v>522051.30650390999</v>
      </c>
      <c r="E53" s="14">
        <v>607621.94120545255</v>
      </c>
      <c r="G53" s="2"/>
      <c r="H53" s="2"/>
      <c r="I53" s="2"/>
      <c r="J53" s="2"/>
      <c r="K53" s="2"/>
      <c r="L53" s="2"/>
      <c r="M53" s="2"/>
      <c r="N53" s="2"/>
      <c r="O53" s="2"/>
      <c r="P53" s="2"/>
    </row>
    <row r="54" spans="1:16" ht="13.5" thickBot="1">
      <c r="A54" s="65" t="s">
        <v>89</v>
      </c>
      <c r="B54" s="11">
        <v>9649150</v>
      </c>
      <c r="C54" s="11">
        <v>10100963</v>
      </c>
      <c r="D54" s="16">
        <v>2300483.9786381843</v>
      </c>
      <c r="E54" s="27">
        <v>2369838.5848016329</v>
      </c>
      <c r="G54" s="2"/>
      <c r="H54" s="2"/>
      <c r="I54" s="2"/>
      <c r="J54" s="2"/>
      <c r="K54" s="2"/>
      <c r="L54" s="2"/>
      <c r="M54" s="2"/>
      <c r="N54" s="2"/>
      <c r="O54" s="2"/>
      <c r="P54" s="2"/>
    </row>
    <row r="55" spans="1:16" ht="13">
      <c r="G55" s="2"/>
      <c r="H55" s="2"/>
      <c r="I55" s="2"/>
      <c r="J55" s="2"/>
      <c r="K55" s="2"/>
      <c r="L55" s="2"/>
      <c r="M55" s="2"/>
      <c r="N55" s="2"/>
      <c r="O55" s="2"/>
      <c r="P55" s="2"/>
    </row>
    <row r="56" spans="1:16" ht="13">
      <c r="G56" s="2"/>
      <c r="H56" s="2"/>
      <c r="I56" s="2"/>
      <c r="J56" s="2"/>
      <c r="K56" s="2"/>
      <c r="L56" s="2"/>
      <c r="M56" s="2"/>
      <c r="N56" s="2"/>
      <c r="O56" s="2"/>
      <c r="P56" s="2"/>
    </row>
    <row r="57" spans="1:16" ht="13">
      <c r="A57" s="1" t="s">
        <v>152</v>
      </c>
      <c r="G57" s="2"/>
      <c r="H57" s="2"/>
      <c r="I57" s="2"/>
      <c r="J57" s="2"/>
      <c r="K57" s="2"/>
      <c r="L57" s="2"/>
      <c r="M57" s="2"/>
      <c r="N57" s="2"/>
      <c r="O57" s="2"/>
      <c r="P57" s="2"/>
    </row>
    <row r="58" spans="1:16" ht="25.5" customHeight="1">
      <c r="A58" s="278" t="s">
        <v>153</v>
      </c>
      <c r="B58" s="287"/>
      <c r="C58" s="287"/>
      <c r="D58" s="287"/>
      <c r="E58" s="287"/>
      <c r="G58" s="2"/>
      <c r="H58" s="2"/>
      <c r="I58" s="2"/>
      <c r="J58" s="2"/>
      <c r="K58" s="2"/>
      <c r="L58" s="2"/>
      <c r="M58" s="2"/>
      <c r="N58" s="2"/>
      <c r="O58" s="2"/>
      <c r="P58" s="2"/>
    </row>
    <row r="59" spans="1:16" ht="39" customHeight="1">
      <c r="A59" s="278" t="s">
        <v>154</v>
      </c>
      <c r="B59" s="278"/>
      <c r="C59" s="278"/>
      <c r="D59" s="278"/>
      <c r="E59" s="278"/>
      <c r="G59" s="2"/>
      <c r="H59" s="2"/>
      <c r="I59" s="2"/>
      <c r="J59" s="2"/>
      <c r="K59" s="2"/>
      <c r="L59" s="2"/>
      <c r="M59" s="2"/>
      <c r="N59" s="2"/>
      <c r="O59" s="2"/>
      <c r="P59" s="2"/>
    </row>
    <row r="60" spans="1:16" ht="13">
      <c r="G60" s="2"/>
      <c r="H60" s="2"/>
      <c r="I60" s="2"/>
      <c r="J60" s="2"/>
      <c r="K60" s="2"/>
      <c r="L60" s="2"/>
      <c r="M60" s="2"/>
      <c r="N60" s="2"/>
      <c r="O60" s="2"/>
      <c r="P60" s="2"/>
    </row>
    <row r="61" spans="1:16" ht="13">
      <c r="G61" s="2"/>
      <c r="H61" s="2"/>
      <c r="I61" s="2"/>
      <c r="J61" s="2"/>
      <c r="K61" s="2"/>
      <c r="L61" s="2"/>
      <c r="M61" s="2"/>
      <c r="N61" s="2"/>
      <c r="O61" s="2"/>
      <c r="P61" s="2"/>
    </row>
    <row r="62" spans="1:16" ht="13">
      <c r="G62" s="2"/>
      <c r="H62" s="2"/>
      <c r="I62" s="2"/>
      <c r="J62" s="2"/>
      <c r="K62" s="2"/>
      <c r="L62" s="2"/>
      <c r="M62" s="2"/>
      <c r="N62" s="2"/>
      <c r="O62" s="2"/>
      <c r="P62" s="2"/>
    </row>
    <row r="63" spans="1:16" ht="13">
      <c r="G63" s="2"/>
      <c r="H63" s="2"/>
      <c r="I63" s="2"/>
      <c r="J63" s="2"/>
      <c r="K63" s="2"/>
      <c r="L63" s="2"/>
      <c r="M63" s="2"/>
      <c r="N63" s="2"/>
      <c r="O63" s="2"/>
      <c r="P63" s="2"/>
    </row>
    <row r="64" spans="1:16" ht="13">
      <c r="G64" s="2"/>
      <c r="H64" s="2"/>
      <c r="I64" s="2"/>
      <c r="J64" s="2"/>
      <c r="K64" s="2"/>
      <c r="L64" s="2"/>
      <c r="M64" s="2"/>
      <c r="N64" s="2"/>
      <c r="O64" s="2"/>
      <c r="P64" s="2"/>
    </row>
    <row r="65" spans="7:16" ht="13">
      <c r="G65" s="2"/>
      <c r="H65" s="2"/>
      <c r="I65" s="2"/>
      <c r="J65" s="2"/>
      <c r="K65" s="2"/>
      <c r="L65" s="2"/>
      <c r="M65" s="2"/>
      <c r="N65" s="2"/>
      <c r="O65" s="2"/>
      <c r="P65" s="2"/>
    </row>
    <row r="66" spans="7:16" ht="13">
      <c r="G66" s="2"/>
      <c r="H66" s="2"/>
      <c r="I66" s="2"/>
      <c r="J66" s="2"/>
      <c r="K66" s="2"/>
      <c r="L66" s="2"/>
      <c r="M66" s="2"/>
      <c r="N66" s="2"/>
      <c r="O66" s="2"/>
      <c r="P66" s="2"/>
    </row>
    <row r="67" spans="7:16" ht="13">
      <c r="G67" s="2"/>
      <c r="H67" s="2"/>
      <c r="I67" s="2"/>
      <c r="J67" s="2"/>
      <c r="K67" s="2"/>
      <c r="L67" s="2"/>
      <c r="M67" s="2"/>
      <c r="N67" s="2"/>
      <c r="O67" s="2"/>
      <c r="P67" s="2"/>
    </row>
    <row r="68" spans="7:16" ht="13">
      <c r="G68" s="2"/>
      <c r="H68" s="2"/>
      <c r="I68" s="2"/>
      <c r="J68" s="2"/>
      <c r="K68" s="2"/>
      <c r="L68" s="2"/>
      <c r="M68" s="2"/>
      <c r="N68" s="2"/>
      <c r="O68" s="2"/>
      <c r="P68" s="2"/>
    </row>
    <row r="69" spans="7:16" ht="13">
      <c r="G69" s="2"/>
      <c r="H69" s="2"/>
      <c r="I69" s="2"/>
      <c r="J69" s="2"/>
      <c r="K69" s="2"/>
      <c r="L69" s="2"/>
      <c r="M69" s="2"/>
      <c r="N69" s="2"/>
      <c r="O69" s="2"/>
      <c r="P69" s="2"/>
    </row>
    <row r="70" spans="7:16" ht="13">
      <c r="G70" s="2"/>
      <c r="H70" s="2"/>
      <c r="I70" s="2"/>
      <c r="J70" s="2"/>
      <c r="K70" s="2"/>
      <c r="L70" s="2"/>
      <c r="M70" s="2"/>
      <c r="N70" s="2"/>
      <c r="O70" s="2"/>
      <c r="P70" s="2"/>
    </row>
    <row r="71" spans="7:16" ht="13">
      <c r="G71" s="2"/>
      <c r="H71" s="2"/>
      <c r="I71" s="2"/>
      <c r="J71" s="2"/>
      <c r="K71" s="2"/>
      <c r="L71" s="2"/>
      <c r="M71" s="2"/>
      <c r="N71" s="2"/>
      <c r="O71" s="2"/>
      <c r="P71" s="2"/>
    </row>
    <row r="72" spans="7:16" ht="13">
      <c r="G72" s="2"/>
      <c r="H72" s="2"/>
      <c r="I72" s="2"/>
      <c r="J72" s="2"/>
      <c r="K72" s="2"/>
      <c r="L72" s="2"/>
      <c r="M72" s="2"/>
      <c r="N72" s="2"/>
      <c r="O72" s="2"/>
      <c r="P72" s="2"/>
    </row>
    <row r="73" spans="7:16" ht="13">
      <c r="G73" s="2"/>
      <c r="H73" s="2"/>
      <c r="I73" s="2"/>
      <c r="J73" s="2"/>
      <c r="K73" s="2"/>
      <c r="L73" s="2"/>
      <c r="M73" s="2"/>
      <c r="N73" s="2"/>
      <c r="O73" s="2"/>
      <c r="P73" s="2"/>
    </row>
    <row r="74" spans="7:16" ht="13">
      <c r="G74" s="2"/>
      <c r="H74" s="2"/>
      <c r="I74" s="2"/>
      <c r="J74" s="2"/>
      <c r="K74" s="2"/>
      <c r="L74" s="2"/>
      <c r="M74" s="2"/>
      <c r="N74" s="2"/>
      <c r="O74" s="2"/>
      <c r="P74" s="2"/>
    </row>
    <row r="75" spans="7:16" ht="13">
      <c r="G75" s="2"/>
      <c r="H75" s="2"/>
      <c r="I75" s="2"/>
      <c r="J75" s="2"/>
      <c r="K75" s="2"/>
      <c r="L75" s="2"/>
      <c r="M75" s="2"/>
      <c r="N75" s="2"/>
      <c r="O75" s="2"/>
      <c r="P75" s="2"/>
    </row>
    <row r="76" spans="7:16" ht="13">
      <c r="G76" s="2"/>
      <c r="H76" s="2"/>
      <c r="I76" s="2"/>
      <c r="J76" s="2"/>
      <c r="K76" s="2"/>
      <c r="L76" s="2"/>
      <c r="M76" s="2"/>
      <c r="N76" s="2"/>
      <c r="O76" s="2"/>
      <c r="P76" s="2"/>
    </row>
    <row r="77" spans="7:16" ht="13">
      <c r="G77" s="2"/>
      <c r="H77" s="2"/>
      <c r="I77" s="2"/>
      <c r="J77" s="2"/>
      <c r="K77" s="2"/>
      <c r="L77" s="2"/>
      <c r="M77" s="2"/>
      <c r="N77" s="2"/>
      <c r="O77" s="2"/>
      <c r="P77" s="2"/>
    </row>
    <row r="78" spans="7:16" ht="13">
      <c r="G78" s="2"/>
      <c r="H78" s="2"/>
      <c r="I78" s="2"/>
      <c r="J78" s="2"/>
      <c r="K78" s="2"/>
      <c r="L78" s="2"/>
      <c r="M78" s="2"/>
      <c r="N78" s="2"/>
      <c r="O78" s="2"/>
      <c r="P78" s="2"/>
    </row>
    <row r="79" spans="7:16" ht="13">
      <c r="G79" s="2"/>
      <c r="H79" s="2"/>
      <c r="I79" s="2"/>
      <c r="J79" s="2"/>
      <c r="K79" s="2"/>
      <c r="L79" s="2"/>
      <c r="M79" s="2"/>
      <c r="N79" s="2"/>
      <c r="O79" s="2"/>
      <c r="P79" s="2"/>
    </row>
    <row r="80" spans="7:16" ht="13">
      <c r="G80" s="2"/>
      <c r="H80" s="2"/>
      <c r="I80" s="2"/>
      <c r="J80" s="2"/>
      <c r="K80" s="2"/>
      <c r="L80" s="2"/>
      <c r="M80" s="2"/>
      <c r="N80" s="2"/>
      <c r="O80" s="2"/>
      <c r="P80" s="2"/>
    </row>
    <row r="81" spans="7:16" ht="13">
      <c r="G81" s="2"/>
      <c r="H81" s="2"/>
      <c r="I81" s="2"/>
      <c r="J81" s="2"/>
      <c r="K81" s="2"/>
      <c r="L81" s="2"/>
      <c r="M81" s="2"/>
      <c r="N81" s="2"/>
      <c r="O81" s="2"/>
      <c r="P81" s="2"/>
    </row>
    <row r="82" spans="7:16" ht="13">
      <c r="G82" s="2"/>
      <c r="H82" s="2"/>
      <c r="I82" s="2"/>
      <c r="J82" s="2"/>
      <c r="K82" s="2"/>
      <c r="L82" s="2"/>
      <c r="M82" s="2"/>
      <c r="N82" s="2"/>
      <c r="O82" s="2"/>
      <c r="P82" s="2"/>
    </row>
    <row r="83" spans="7:16" ht="13">
      <c r="G83" s="2"/>
      <c r="H83" s="2"/>
      <c r="I83" s="2"/>
      <c r="J83" s="2"/>
      <c r="K83" s="2"/>
      <c r="L83" s="2"/>
      <c r="M83" s="2"/>
      <c r="N83" s="2"/>
      <c r="O83" s="2"/>
      <c r="P83" s="2"/>
    </row>
    <row r="84" spans="7:16" ht="13">
      <c r="G84" s="2"/>
      <c r="H84" s="2"/>
      <c r="I84" s="2"/>
      <c r="J84" s="2"/>
      <c r="K84" s="2"/>
      <c r="L84" s="2"/>
      <c r="M84" s="2"/>
      <c r="N84" s="2"/>
      <c r="O84" s="2"/>
      <c r="P84" s="2"/>
    </row>
    <row r="85" spans="7:16" ht="13">
      <c r="G85" s="2"/>
      <c r="H85" s="2"/>
      <c r="I85" s="2"/>
      <c r="J85" s="2"/>
      <c r="K85" s="2"/>
      <c r="L85" s="2"/>
      <c r="M85" s="2"/>
      <c r="N85" s="2"/>
      <c r="O85" s="2"/>
      <c r="P85" s="2"/>
    </row>
    <row r="86" spans="7:16" ht="13">
      <c r="G86" s="2"/>
      <c r="H86" s="2"/>
      <c r="I86" s="2"/>
      <c r="J86" s="2"/>
      <c r="K86" s="2"/>
      <c r="L86" s="2"/>
      <c r="M86" s="2"/>
      <c r="N86" s="2"/>
      <c r="O86" s="2"/>
      <c r="P86" s="2"/>
    </row>
    <row r="87" spans="7:16" ht="13">
      <c r="G87" s="2"/>
      <c r="H87" s="2"/>
      <c r="I87" s="2"/>
      <c r="J87" s="2"/>
      <c r="K87" s="2"/>
      <c r="L87" s="2"/>
      <c r="M87" s="2"/>
      <c r="N87" s="2"/>
      <c r="O87" s="2"/>
      <c r="P87" s="2"/>
    </row>
    <row r="88" spans="7:16" ht="13">
      <c r="G88" s="2"/>
      <c r="H88" s="2"/>
      <c r="I88" s="2"/>
      <c r="J88" s="2"/>
      <c r="K88" s="2"/>
      <c r="L88" s="2"/>
      <c r="M88" s="2"/>
      <c r="N88" s="2"/>
      <c r="O88" s="2"/>
      <c r="P88" s="2"/>
    </row>
    <row r="89" spans="7:16" ht="13">
      <c r="G89" s="2"/>
      <c r="H89" s="2"/>
      <c r="I89" s="2"/>
      <c r="J89" s="2"/>
      <c r="K89" s="2"/>
      <c r="L89" s="2"/>
      <c r="M89" s="2"/>
      <c r="N89" s="2"/>
      <c r="O89" s="2"/>
      <c r="P89" s="2"/>
    </row>
    <row r="90" spans="7:16" ht="13">
      <c r="G90" s="2"/>
      <c r="H90" s="2"/>
      <c r="I90" s="2"/>
      <c r="J90" s="2"/>
      <c r="K90" s="2"/>
      <c r="L90" s="2"/>
      <c r="M90" s="2"/>
      <c r="N90" s="2"/>
      <c r="O90" s="2"/>
      <c r="P90" s="2"/>
    </row>
    <row r="91" spans="7:16" ht="13">
      <c r="G91" s="2"/>
      <c r="H91" s="2"/>
      <c r="I91" s="2"/>
      <c r="J91" s="2"/>
      <c r="K91" s="2"/>
      <c r="L91" s="2"/>
      <c r="M91" s="2"/>
      <c r="N91" s="2"/>
      <c r="O91" s="2"/>
      <c r="P91" s="2"/>
    </row>
    <row r="92" spans="7:16" ht="13">
      <c r="G92" s="2"/>
      <c r="H92" s="2"/>
      <c r="I92" s="2"/>
      <c r="J92" s="2"/>
      <c r="K92" s="2"/>
      <c r="L92" s="2"/>
      <c r="M92" s="2"/>
      <c r="N92" s="2"/>
      <c r="O92" s="2"/>
      <c r="P92" s="2"/>
    </row>
    <row r="93" spans="7:16" ht="13">
      <c r="G93" s="2"/>
      <c r="H93" s="2"/>
      <c r="I93" s="2"/>
      <c r="J93" s="2"/>
      <c r="K93" s="2"/>
      <c r="L93" s="2"/>
      <c r="M93" s="2"/>
      <c r="N93" s="2"/>
      <c r="O93" s="2"/>
      <c r="P93" s="2"/>
    </row>
    <row r="94" spans="7:16" ht="13">
      <c r="G94" s="2"/>
      <c r="H94" s="2"/>
      <c r="I94" s="2"/>
      <c r="J94" s="2"/>
      <c r="K94" s="2"/>
      <c r="L94" s="2"/>
      <c r="M94" s="2"/>
      <c r="N94" s="2"/>
      <c r="O94" s="2"/>
      <c r="P94" s="2"/>
    </row>
    <row r="95" spans="7:16" ht="13">
      <c r="G95" s="2"/>
      <c r="H95" s="2"/>
      <c r="I95" s="2"/>
      <c r="J95" s="2"/>
      <c r="K95" s="2"/>
      <c r="L95" s="2"/>
      <c r="M95" s="2"/>
      <c r="N95" s="2"/>
      <c r="O95" s="2"/>
      <c r="P95" s="2"/>
    </row>
    <row r="96" spans="7:16" ht="13">
      <c r="G96" s="2"/>
      <c r="H96" s="2"/>
      <c r="I96" s="2"/>
      <c r="J96" s="2"/>
      <c r="K96" s="2"/>
      <c r="L96" s="2"/>
      <c r="M96" s="2"/>
      <c r="N96" s="2"/>
      <c r="O96" s="2"/>
      <c r="P96" s="2"/>
    </row>
    <row r="97" spans="7:16" ht="13">
      <c r="G97" s="2"/>
      <c r="H97" s="2"/>
      <c r="I97" s="2"/>
      <c r="J97" s="2"/>
      <c r="K97" s="2"/>
      <c r="L97" s="2"/>
      <c r="M97" s="2"/>
      <c r="N97" s="2"/>
      <c r="O97" s="2"/>
      <c r="P97" s="2"/>
    </row>
    <row r="98" spans="7:16" ht="13">
      <c r="G98" s="2"/>
      <c r="H98" s="2"/>
      <c r="I98" s="2"/>
      <c r="J98" s="2"/>
      <c r="K98" s="2"/>
      <c r="L98" s="2"/>
      <c r="M98" s="2"/>
      <c r="N98" s="2"/>
      <c r="O98" s="2"/>
      <c r="P98" s="2"/>
    </row>
    <row r="99" spans="7:16" ht="13">
      <c r="G99" s="2"/>
      <c r="H99" s="2"/>
      <c r="I99" s="2"/>
      <c r="J99" s="2"/>
      <c r="K99" s="2"/>
      <c r="L99" s="2"/>
      <c r="M99" s="2"/>
      <c r="N99" s="2"/>
      <c r="O99" s="2"/>
      <c r="P99" s="2"/>
    </row>
    <row r="100" spans="7:16" ht="13">
      <c r="G100" s="2"/>
      <c r="H100" s="2"/>
      <c r="I100" s="2"/>
      <c r="J100" s="2"/>
      <c r="K100" s="2"/>
      <c r="L100" s="2"/>
      <c r="M100" s="2"/>
      <c r="N100" s="2"/>
      <c r="O100" s="2"/>
      <c r="P100" s="2"/>
    </row>
    <row r="101" spans="7:16" ht="13">
      <c r="G101" s="2"/>
      <c r="H101" s="2"/>
      <c r="I101" s="2"/>
      <c r="J101" s="2"/>
      <c r="K101" s="2"/>
      <c r="L101" s="2"/>
      <c r="M101" s="2"/>
      <c r="N101" s="2"/>
      <c r="O101" s="2"/>
      <c r="P101" s="2"/>
    </row>
    <row r="102" spans="7:16" ht="13">
      <c r="G102" s="2"/>
      <c r="H102" s="2"/>
      <c r="I102" s="2"/>
      <c r="J102" s="2"/>
      <c r="K102" s="2"/>
      <c r="L102" s="2"/>
      <c r="M102" s="2"/>
      <c r="N102" s="2"/>
      <c r="O102" s="2"/>
      <c r="P102" s="2"/>
    </row>
    <row r="103" spans="7:16" ht="13">
      <c r="G103" s="2"/>
      <c r="H103" s="2"/>
      <c r="I103" s="2"/>
      <c r="J103" s="2"/>
      <c r="K103" s="2"/>
      <c r="L103" s="2"/>
      <c r="M103" s="2"/>
      <c r="N103" s="2"/>
      <c r="O103" s="2"/>
      <c r="P103" s="2"/>
    </row>
    <row r="104" spans="7:16" ht="13">
      <c r="G104" s="2"/>
      <c r="H104" s="2"/>
      <c r="I104" s="2"/>
      <c r="J104" s="2"/>
      <c r="K104" s="2"/>
      <c r="L104" s="2"/>
      <c r="M104" s="2"/>
      <c r="N104" s="2"/>
      <c r="O104" s="2"/>
      <c r="P104" s="2"/>
    </row>
    <row r="105" spans="7:16" ht="13">
      <c r="G105" s="2"/>
      <c r="H105" s="2"/>
      <c r="I105" s="2"/>
      <c r="J105" s="2"/>
      <c r="K105" s="2"/>
      <c r="L105" s="2"/>
      <c r="M105" s="2"/>
      <c r="N105" s="2"/>
      <c r="O105" s="2"/>
      <c r="P105" s="2"/>
    </row>
    <row r="106" spans="7:16" ht="13">
      <c r="G106" s="2"/>
      <c r="H106" s="2"/>
      <c r="I106" s="2"/>
      <c r="J106" s="2"/>
      <c r="K106" s="2"/>
      <c r="L106" s="2"/>
      <c r="M106" s="2"/>
      <c r="N106" s="2"/>
      <c r="O106" s="2"/>
      <c r="P106" s="2"/>
    </row>
    <row r="107" spans="7:16" ht="13">
      <c r="G107" s="2"/>
      <c r="H107" s="2"/>
      <c r="I107" s="2"/>
      <c r="J107" s="2"/>
      <c r="K107" s="2"/>
      <c r="L107" s="2"/>
      <c r="M107" s="2"/>
      <c r="N107" s="2"/>
      <c r="O107" s="2"/>
      <c r="P107" s="2"/>
    </row>
    <row r="108" spans="7:16" ht="13">
      <c r="G108" s="2"/>
      <c r="H108" s="2"/>
      <c r="I108" s="2"/>
      <c r="J108" s="2"/>
      <c r="K108" s="2"/>
      <c r="L108" s="2"/>
      <c r="M108" s="2"/>
      <c r="N108" s="2"/>
      <c r="O108" s="2"/>
      <c r="P108" s="2"/>
    </row>
    <row r="109" spans="7:16" ht="13">
      <c r="G109" s="2"/>
      <c r="H109" s="2"/>
      <c r="I109" s="2"/>
      <c r="J109" s="2"/>
      <c r="K109" s="2"/>
      <c r="L109" s="2"/>
      <c r="M109" s="2"/>
      <c r="N109" s="2"/>
      <c r="O109" s="2"/>
      <c r="P109" s="2"/>
    </row>
    <row r="110" spans="7:16" ht="13">
      <c r="G110" s="2"/>
      <c r="H110" s="2"/>
      <c r="I110" s="2"/>
      <c r="J110" s="2"/>
      <c r="K110" s="2"/>
      <c r="L110" s="2"/>
      <c r="M110" s="2"/>
      <c r="N110" s="2"/>
      <c r="O110" s="2"/>
      <c r="P110" s="2"/>
    </row>
  </sheetData>
  <customSheetViews>
    <customSheetView guid="{0BEBA397-9DCB-486C-80C9-7AF2B6BDE866}">
      <selection activeCell="G21" sqref="G21"/>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topLeftCell="A28">
      <selection activeCell="E70" sqref="E70"/>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G21" sqref="G21"/>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73"/>
  <sheetViews>
    <sheetView workbookViewId="0">
      <selection activeCell="H12" sqref="H12"/>
    </sheetView>
  </sheetViews>
  <sheetFormatPr defaultColWidth="9" defaultRowHeight="12.5"/>
  <cols>
    <col min="1" max="1" width="46.33203125" style="1" customWidth="1"/>
    <col min="2" max="5" width="15.58203125" style="1" customWidth="1"/>
    <col min="6" max="16384" width="9" style="1"/>
  </cols>
  <sheetData>
    <row r="1" spans="1:12" s="2" customFormat="1" ht="13.5" thickBot="1">
      <c r="A1" s="279" t="s">
        <v>0</v>
      </c>
      <c r="B1" s="288" t="s">
        <v>1</v>
      </c>
      <c r="C1" s="289"/>
      <c r="D1" s="290" t="s">
        <v>2</v>
      </c>
      <c r="E1" s="291"/>
    </row>
    <row r="2" spans="1:12" s="2" customFormat="1" ht="31.5" thickBot="1">
      <c r="A2" s="280"/>
      <c r="B2" s="5" t="s">
        <v>33</v>
      </c>
      <c r="C2" s="5" t="s">
        <v>29</v>
      </c>
      <c r="D2" s="5" t="s">
        <v>33</v>
      </c>
      <c r="E2" s="5" t="s">
        <v>29</v>
      </c>
    </row>
    <row r="3" spans="1:12" s="2" customFormat="1" ht="27" customHeight="1" thickBot="1">
      <c r="A3" s="281" t="s">
        <v>3</v>
      </c>
      <c r="B3" s="282"/>
      <c r="C3" s="282"/>
      <c r="D3" s="282"/>
      <c r="E3" s="283"/>
    </row>
    <row r="4" spans="1:12" ht="13">
      <c r="A4" s="61" t="s">
        <v>65</v>
      </c>
      <c r="B4" s="8">
        <v>13634241</v>
      </c>
      <c r="C4" s="8">
        <v>13717681</v>
      </c>
      <c r="D4" s="13">
        <v>3278643.9822051218</v>
      </c>
      <c r="E4" s="14">
        <v>3281506.3512188122</v>
      </c>
      <c r="G4" s="2"/>
      <c r="H4" s="2"/>
      <c r="I4" s="2"/>
      <c r="J4" s="2"/>
      <c r="K4" s="2"/>
      <c r="L4" s="2"/>
    </row>
    <row r="5" spans="1:12" ht="13">
      <c r="A5" s="7" t="s">
        <v>66</v>
      </c>
      <c r="B5" s="10">
        <v>1532260</v>
      </c>
      <c r="C5" s="10">
        <v>1546941</v>
      </c>
      <c r="D5" s="13">
        <v>368464.59059757122</v>
      </c>
      <c r="E5" s="14">
        <v>370055.01997464296</v>
      </c>
      <c r="G5" s="2"/>
      <c r="H5" s="2"/>
      <c r="I5" s="2"/>
      <c r="J5" s="2"/>
      <c r="K5" s="2"/>
      <c r="L5" s="2"/>
    </row>
    <row r="6" spans="1:12" ht="13">
      <c r="A6" s="7" t="s">
        <v>214</v>
      </c>
      <c r="B6" s="10">
        <v>1313679</v>
      </c>
      <c r="C6" s="10">
        <v>1312496</v>
      </c>
      <c r="D6" s="13">
        <v>315902.12817121559</v>
      </c>
      <c r="E6" s="14">
        <v>313971.72451737913</v>
      </c>
      <c r="G6" s="2"/>
      <c r="H6" s="2"/>
      <c r="I6" s="2"/>
      <c r="J6" s="2"/>
      <c r="K6" s="2"/>
      <c r="L6" s="2"/>
    </row>
    <row r="7" spans="1:12" ht="13">
      <c r="A7" s="7" t="s">
        <v>67</v>
      </c>
      <c r="B7" s="10">
        <v>1079155</v>
      </c>
      <c r="C7" s="10">
        <v>1053058</v>
      </c>
      <c r="D7" s="13">
        <v>259505.83142960203</v>
      </c>
      <c r="E7" s="14">
        <v>251909.67155467311</v>
      </c>
      <c r="G7" s="2"/>
      <c r="H7" s="2"/>
      <c r="I7" s="2"/>
      <c r="J7" s="2"/>
      <c r="K7" s="2"/>
      <c r="L7" s="2"/>
    </row>
    <row r="8" spans="1:12" ht="13">
      <c r="A8" s="7" t="s">
        <v>68</v>
      </c>
      <c r="B8" s="10">
        <v>1076641</v>
      </c>
      <c r="C8" s="10">
        <v>1048701</v>
      </c>
      <c r="D8" s="13">
        <v>258901.28652158228</v>
      </c>
      <c r="E8" s="14">
        <v>250868.40186111044</v>
      </c>
      <c r="G8" s="2"/>
      <c r="H8" s="2"/>
      <c r="I8" s="2"/>
      <c r="J8" s="2"/>
      <c r="K8" s="2"/>
      <c r="L8" s="2"/>
    </row>
    <row r="9" spans="1:12" ht="13">
      <c r="A9" s="7" t="s">
        <v>69</v>
      </c>
      <c r="B9" s="10">
        <v>2514</v>
      </c>
      <c r="C9" s="10">
        <v>4357</v>
      </c>
      <c r="D9" s="13">
        <v>604.5449080197186</v>
      </c>
      <c r="E9" s="14">
        <v>1042.269693562663</v>
      </c>
      <c r="G9" s="2"/>
      <c r="H9" s="2"/>
      <c r="I9" s="2"/>
      <c r="J9" s="2"/>
      <c r="K9" s="2"/>
      <c r="L9" s="2"/>
    </row>
    <row r="10" spans="1:12" ht="13">
      <c r="A10" s="7" t="s">
        <v>70</v>
      </c>
      <c r="B10" s="56">
        <v>57241</v>
      </c>
      <c r="C10" s="56">
        <v>-17390</v>
      </c>
      <c r="D10" s="100">
        <v>13764.819045328844</v>
      </c>
      <c r="E10" s="101">
        <v>-4159.9885175705094</v>
      </c>
      <c r="G10" s="2"/>
      <c r="H10" s="2"/>
      <c r="I10" s="2"/>
      <c r="J10" s="2"/>
      <c r="K10" s="2"/>
      <c r="L10" s="2"/>
    </row>
    <row r="11" spans="1:12" ht="13">
      <c r="A11" s="7" t="s">
        <v>71</v>
      </c>
      <c r="B11" s="10">
        <v>1136396</v>
      </c>
      <c r="C11" s="10">
        <v>1035668</v>
      </c>
      <c r="D11" s="13">
        <v>273270.65047493088</v>
      </c>
      <c r="E11" s="14">
        <v>247749.6830371026</v>
      </c>
      <c r="G11" s="2"/>
      <c r="H11" s="2"/>
      <c r="I11" s="2"/>
      <c r="J11" s="2"/>
      <c r="K11" s="2"/>
      <c r="L11" s="2"/>
    </row>
    <row r="12" spans="1:12" ht="25.5">
      <c r="A12" s="7" t="s">
        <v>72</v>
      </c>
      <c r="B12" s="10">
        <v>1133869</v>
      </c>
      <c r="C12" s="10">
        <v>1031283</v>
      </c>
      <c r="D12" s="13">
        <v>272662.97943970183</v>
      </c>
      <c r="E12" s="14">
        <v>246700.71525967037</v>
      </c>
      <c r="G12" s="2"/>
      <c r="H12" s="2"/>
      <c r="I12" s="2"/>
      <c r="J12" s="2"/>
      <c r="K12" s="2"/>
      <c r="L12" s="2"/>
    </row>
    <row r="13" spans="1:12" ht="25.5">
      <c r="A13" s="7" t="s">
        <v>73</v>
      </c>
      <c r="B13" s="10">
        <v>2527</v>
      </c>
      <c r="C13" s="10">
        <v>4385</v>
      </c>
      <c r="D13" s="13">
        <v>607.67103522904893</v>
      </c>
      <c r="E13" s="14">
        <v>1048.9677774322417</v>
      </c>
      <c r="G13" s="2"/>
      <c r="H13" s="2"/>
      <c r="I13" s="2"/>
      <c r="J13" s="2"/>
      <c r="K13" s="2"/>
      <c r="L13" s="2"/>
    </row>
    <row r="14" spans="1:12" ht="13">
      <c r="A14" s="7" t="s">
        <v>74</v>
      </c>
      <c r="B14" s="12">
        <v>0.61432847695247328</v>
      </c>
      <c r="C14" s="12">
        <v>0.59838598763054318</v>
      </c>
      <c r="D14" s="18">
        <v>0.14772838209750469</v>
      </c>
      <c r="E14" s="19">
        <v>0.14314426898321728</v>
      </c>
      <c r="G14" s="2"/>
      <c r="H14" s="2"/>
      <c r="I14" s="2"/>
      <c r="J14" s="2"/>
      <c r="K14" s="2"/>
      <c r="L14" s="2"/>
    </row>
    <row r="15" spans="1:12" ht="25.5">
      <c r="A15" s="7" t="s">
        <v>75</v>
      </c>
      <c r="B15" s="10">
        <v>1752549394</v>
      </c>
      <c r="C15" s="10">
        <v>1752549394</v>
      </c>
      <c r="D15" s="13">
        <v>1752549394</v>
      </c>
      <c r="E15" s="14">
        <v>1752549394</v>
      </c>
      <c r="G15" s="2"/>
      <c r="H15" s="2"/>
      <c r="I15" s="2"/>
      <c r="J15" s="2"/>
      <c r="K15" s="2"/>
      <c r="L15" s="2"/>
    </row>
    <row r="16" spans="1:12" ht="13">
      <c r="A16" s="7" t="s">
        <v>76</v>
      </c>
      <c r="B16" s="57">
        <v>2783092</v>
      </c>
      <c r="C16" s="57">
        <v>1940801</v>
      </c>
      <c r="D16" s="58">
        <v>669253.81748226518</v>
      </c>
      <c r="E16" s="59">
        <v>464273.13829151017</v>
      </c>
      <c r="G16" s="2"/>
      <c r="H16" s="2"/>
      <c r="I16" s="2"/>
      <c r="J16" s="2"/>
      <c r="K16" s="2"/>
      <c r="L16" s="2"/>
    </row>
    <row r="17" spans="1:12" ht="13">
      <c r="A17" s="7" t="s">
        <v>77</v>
      </c>
      <c r="B17" s="57">
        <v>-2791346</v>
      </c>
      <c r="C17" s="57">
        <v>-2440852</v>
      </c>
      <c r="D17" s="58">
        <v>-671238.66778886621</v>
      </c>
      <c r="E17" s="59">
        <v>-583893.97890103585</v>
      </c>
      <c r="G17" s="2"/>
      <c r="H17" s="2"/>
      <c r="I17" s="2"/>
      <c r="J17" s="2"/>
      <c r="K17" s="2"/>
      <c r="L17" s="2"/>
    </row>
    <row r="18" spans="1:12" ht="13">
      <c r="A18" s="7" t="s">
        <v>78</v>
      </c>
      <c r="B18" s="57">
        <v>-319453</v>
      </c>
      <c r="C18" s="57">
        <v>247784</v>
      </c>
      <c r="D18" s="58">
        <v>-76819.285800168334</v>
      </c>
      <c r="E18" s="59">
        <v>59274.214769274935</v>
      </c>
      <c r="G18" s="2"/>
      <c r="H18" s="2"/>
      <c r="I18" s="2"/>
      <c r="J18" s="2"/>
      <c r="K18" s="2"/>
      <c r="L18" s="2"/>
    </row>
    <row r="19" spans="1:12" ht="13.5" thickBot="1">
      <c r="A19" s="62" t="s">
        <v>79</v>
      </c>
      <c r="B19" s="60">
        <v>-327707</v>
      </c>
      <c r="C19" s="60">
        <v>-252267</v>
      </c>
      <c r="D19" s="58">
        <v>-78804.136106769263</v>
      </c>
      <c r="E19" s="59">
        <v>-60346.625840250701</v>
      </c>
      <c r="G19" s="2"/>
      <c r="H19" s="2"/>
      <c r="I19" s="2"/>
      <c r="J19" s="2"/>
      <c r="K19" s="2"/>
      <c r="L19" s="2"/>
    </row>
    <row r="20" spans="1:12" s="2" customFormat="1" ht="18" customHeight="1" thickBot="1">
      <c r="A20" s="3"/>
      <c r="B20" s="6" t="s">
        <v>35</v>
      </c>
      <c r="C20" s="6" t="s">
        <v>36</v>
      </c>
      <c r="D20" s="6" t="s">
        <v>35</v>
      </c>
      <c r="E20" s="6" t="s">
        <v>36</v>
      </c>
    </row>
    <row r="21" spans="1:12" ht="13">
      <c r="A21" s="61" t="s">
        <v>80</v>
      </c>
      <c r="B21" s="8">
        <v>29165948</v>
      </c>
      <c r="C21" s="8">
        <v>28162749</v>
      </c>
      <c r="D21" s="13">
        <v>6881033.3600717215</v>
      </c>
      <c r="E21" s="14">
        <v>6607406.5645308876</v>
      </c>
      <c r="G21" s="2"/>
      <c r="H21" s="2"/>
      <c r="I21" s="2"/>
      <c r="J21" s="2"/>
      <c r="K21" s="2"/>
      <c r="L21" s="2"/>
    </row>
    <row r="22" spans="1:12" ht="13">
      <c r="A22" s="7" t="s">
        <v>81</v>
      </c>
      <c r="B22" s="10">
        <v>5783980</v>
      </c>
      <c r="C22" s="10">
        <v>6396444</v>
      </c>
      <c r="D22" s="13">
        <v>1364596.8008304629</v>
      </c>
      <c r="E22" s="14">
        <v>1500702.4376510335</v>
      </c>
      <c r="G22" s="2"/>
      <c r="H22" s="2"/>
      <c r="I22" s="2"/>
      <c r="J22" s="2"/>
      <c r="K22" s="2"/>
      <c r="L22" s="2"/>
    </row>
    <row r="23" spans="1:12" ht="13">
      <c r="A23" s="7" t="s">
        <v>82</v>
      </c>
      <c r="B23" s="10">
        <v>34949928</v>
      </c>
      <c r="C23" s="10">
        <v>34559193</v>
      </c>
      <c r="D23" s="13">
        <v>8245630.1609021844</v>
      </c>
      <c r="E23" s="14">
        <v>8108109.0021819212</v>
      </c>
      <c r="G23" s="2"/>
      <c r="H23" s="2"/>
      <c r="I23" s="2"/>
      <c r="J23" s="2"/>
      <c r="K23" s="2"/>
      <c r="L23" s="2"/>
    </row>
    <row r="24" spans="1:12" ht="13">
      <c r="A24" s="7" t="s">
        <v>83</v>
      </c>
      <c r="B24" s="10">
        <v>8762747</v>
      </c>
      <c r="C24" s="10">
        <v>8762747</v>
      </c>
      <c r="D24" s="13">
        <v>2067368.2347945077</v>
      </c>
      <c r="E24" s="14">
        <v>2055872.885531286</v>
      </c>
      <c r="G24" s="2"/>
      <c r="H24" s="2"/>
      <c r="I24" s="2"/>
      <c r="J24" s="2"/>
      <c r="K24" s="2"/>
      <c r="L24" s="2"/>
    </row>
    <row r="25" spans="1:12" ht="13">
      <c r="A25" s="7" t="s">
        <v>84</v>
      </c>
      <c r="B25" s="10">
        <v>18837494</v>
      </c>
      <c r="C25" s="10">
        <v>17966448</v>
      </c>
      <c r="D25" s="13">
        <v>4444271.6371915257</v>
      </c>
      <c r="E25" s="14">
        <v>4215200.2439997187</v>
      </c>
      <c r="G25" s="2"/>
      <c r="H25" s="2"/>
      <c r="I25" s="2"/>
      <c r="J25" s="2"/>
      <c r="K25" s="2"/>
      <c r="L25" s="2"/>
    </row>
    <row r="26" spans="1:12" ht="13">
      <c r="A26" s="7" t="s">
        <v>85</v>
      </c>
      <c r="B26" s="10">
        <v>29207</v>
      </c>
      <c r="C26" s="10">
        <v>30116</v>
      </c>
      <c r="D26" s="13">
        <v>6890.7186335110655</v>
      </c>
      <c r="E26" s="14">
        <v>7065.6687703821881</v>
      </c>
      <c r="G26" s="2"/>
      <c r="H26" s="2"/>
      <c r="I26" s="2"/>
      <c r="J26" s="2"/>
      <c r="K26" s="2"/>
      <c r="L26" s="2"/>
    </row>
    <row r="27" spans="1:12" ht="13">
      <c r="A27" s="7" t="s">
        <v>86</v>
      </c>
      <c r="B27" s="10">
        <v>18866701</v>
      </c>
      <c r="C27" s="10">
        <v>17996564</v>
      </c>
      <c r="D27" s="13">
        <v>4451163.3558250368</v>
      </c>
      <c r="E27" s="14">
        <v>4222265.9127701009</v>
      </c>
      <c r="G27" s="2"/>
      <c r="H27" s="2"/>
      <c r="I27" s="2"/>
      <c r="J27" s="2"/>
      <c r="K27" s="2"/>
      <c r="L27" s="2"/>
    </row>
    <row r="28" spans="1:12" ht="13">
      <c r="A28" s="7" t="s">
        <v>87</v>
      </c>
      <c r="B28" s="10">
        <v>11935863</v>
      </c>
      <c r="C28" s="10">
        <v>11744092</v>
      </c>
      <c r="D28" s="13">
        <v>2815991.8369272873</v>
      </c>
      <c r="E28" s="14">
        <v>2755341.4822982899</v>
      </c>
      <c r="G28" s="2"/>
      <c r="H28" s="2"/>
      <c r="I28" s="2"/>
      <c r="J28" s="2"/>
      <c r="K28" s="2"/>
      <c r="L28" s="2"/>
    </row>
    <row r="29" spans="1:12" ht="13">
      <c r="A29" s="7" t="s">
        <v>88</v>
      </c>
      <c r="B29" s="10">
        <v>4147364</v>
      </c>
      <c r="C29" s="10">
        <v>4818537</v>
      </c>
      <c r="D29" s="13">
        <v>978474.96814986086</v>
      </c>
      <c r="E29" s="14">
        <v>1130501.6071135304</v>
      </c>
      <c r="G29" s="2"/>
      <c r="H29" s="2"/>
      <c r="I29" s="2"/>
      <c r="J29" s="2"/>
      <c r="K29" s="2"/>
      <c r="L29" s="2"/>
    </row>
    <row r="30" spans="1:12" ht="13.5" thickBot="1">
      <c r="A30" s="62" t="s">
        <v>89</v>
      </c>
      <c r="B30" s="11">
        <v>16083227</v>
      </c>
      <c r="C30" s="11">
        <v>16562629</v>
      </c>
      <c r="D30" s="13">
        <v>3794466.8050771481</v>
      </c>
      <c r="E30" s="14">
        <v>3885843.0894118203</v>
      </c>
      <c r="G30" s="2"/>
      <c r="H30" s="2"/>
      <c r="I30" s="2"/>
      <c r="J30" s="2"/>
      <c r="K30" s="2"/>
      <c r="L30" s="2"/>
    </row>
    <row r="31" spans="1:12" ht="30" customHeight="1" thickBot="1">
      <c r="A31" s="312" t="s">
        <v>34</v>
      </c>
      <c r="B31" s="313"/>
      <c r="C31" s="313"/>
      <c r="D31" s="313"/>
      <c r="E31" s="314"/>
      <c r="G31" s="2"/>
      <c r="H31" s="2"/>
      <c r="I31" s="2"/>
      <c r="J31" s="2"/>
      <c r="K31" s="2"/>
      <c r="L31" s="2"/>
    </row>
    <row r="32" spans="1:12" ht="17.25" customHeight="1" thickBot="1">
      <c r="A32" s="292"/>
      <c r="B32" s="288" t="s">
        <v>1</v>
      </c>
      <c r="C32" s="289"/>
      <c r="D32" s="290" t="s">
        <v>2</v>
      </c>
      <c r="E32" s="291"/>
      <c r="G32" s="2"/>
      <c r="H32" s="2"/>
      <c r="I32" s="2"/>
      <c r="J32" s="2"/>
      <c r="K32" s="2"/>
      <c r="L32" s="2"/>
    </row>
    <row r="33" spans="1:12" ht="31.5" thickBot="1">
      <c r="A33" s="293"/>
      <c r="B33" s="5" t="s">
        <v>33</v>
      </c>
      <c r="C33" s="5" t="s">
        <v>29</v>
      </c>
      <c r="D33" s="5" t="s">
        <v>33</v>
      </c>
      <c r="E33" s="5" t="s">
        <v>29</v>
      </c>
      <c r="G33" s="2"/>
      <c r="H33" s="2"/>
      <c r="I33" s="2"/>
      <c r="J33" s="2"/>
      <c r="K33" s="2"/>
      <c r="L33" s="2"/>
    </row>
    <row r="34" spans="1:12" ht="13">
      <c r="A34" s="61" t="s">
        <v>65</v>
      </c>
      <c r="B34" s="8">
        <v>6735918</v>
      </c>
      <c r="C34" s="8">
        <v>6272805</v>
      </c>
      <c r="D34" s="13">
        <v>1619795.1184321269</v>
      </c>
      <c r="E34" s="14">
        <v>1500563.3566968879</v>
      </c>
      <c r="G34" s="2"/>
      <c r="H34" s="2"/>
      <c r="I34" s="2"/>
      <c r="J34" s="2"/>
      <c r="K34" s="2"/>
      <c r="L34" s="2"/>
    </row>
    <row r="35" spans="1:12" ht="13">
      <c r="A35" s="7" t="s">
        <v>66</v>
      </c>
      <c r="B35" s="10">
        <v>36194</v>
      </c>
      <c r="C35" s="10">
        <v>15360</v>
      </c>
      <c r="D35" s="13">
        <v>8703.619093423109</v>
      </c>
      <c r="E35" s="14">
        <v>3674.3774370260508</v>
      </c>
      <c r="G35" s="2"/>
      <c r="H35" s="2"/>
      <c r="I35" s="2"/>
      <c r="J35" s="2"/>
      <c r="K35" s="2"/>
      <c r="L35" s="2"/>
    </row>
    <row r="36" spans="1:12" ht="13">
      <c r="A36" s="7" t="s">
        <v>214</v>
      </c>
      <c r="B36" s="10">
        <v>1618165</v>
      </c>
      <c r="C36" s="10">
        <v>1113986</v>
      </c>
      <c r="D36" s="13">
        <v>389122.27966814954</v>
      </c>
      <c r="E36" s="14">
        <v>266484.70205487643</v>
      </c>
      <c r="G36" s="2"/>
      <c r="H36" s="2"/>
      <c r="I36" s="2"/>
      <c r="J36" s="2"/>
      <c r="K36" s="2"/>
      <c r="L36" s="2"/>
    </row>
    <row r="37" spans="1:12" ht="13">
      <c r="A37" s="7" t="s">
        <v>67</v>
      </c>
      <c r="B37" s="10">
        <v>1608637</v>
      </c>
      <c r="C37" s="10">
        <v>1102690</v>
      </c>
      <c r="D37" s="13">
        <v>386831.06889503426</v>
      </c>
      <c r="E37" s="14">
        <v>263781.50364806352</v>
      </c>
      <c r="G37" s="2"/>
      <c r="H37" s="2"/>
      <c r="I37" s="2"/>
      <c r="J37" s="2"/>
      <c r="K37" s="2"/>
      <c r="L37" s="2"/>
    </row>
    <row r="38" spans="1:12" ht="13">
      <c r="A38" s="7" t="s">
        <v>70</v>
      </c>
      <c r="B38" s="57">
        <v>50279</v>
      </c>
      <c r="C38" s="57">
        <v>-31224</v>
      </c>
      <c r="D38" s="58">
        <v>12090.657689070578</v>
      </c>
      <c r="E38" s="59">
        <v>-7469.3203837045194</v>
      </c>
      <c r="G38" s="2"/>
      <c r="H38" s="2"/>
      <c r="I38" s="2"/>
      <c r="J38" s="2"/>
      <c r="K38" s="2"/>
      <c r="L38" s="2"/>
    </row>
    <row r="39" spans="1:12" ht="13">
      <c r="A39" s="7" t="s">
        <v>71</v>
      </c>
      <c r="B39" s="10">
        <v>1658916</v>
      </c>
      <c r="C39" s="10">
        <v>1071466</v>
      </c>
      <c r="D39" s="13">
        <v>398921.72658410482</v>
      </c>
      <c r="E39" s="14">
        <v>256313.18326435902</v>
      </c>
      <c r="G39" s="2"/>
      <c r="H39" s="2"/>
      <c r="I39" s="2"/>
      <c r="J39" s="2"/>
      <c r="K39" s="2"/>
      <c r="L39" s="2"/>
    </row>
    <row r="40" spans="1:12" ht="13">
      <c r="A40" s="7" t="s">
        <v>74</v>
      </c>
      <c r="B40" s="12">
        <v>0.91788397263284205</v>
      </c>
      <c r="C40" s="12">
        <v>0.62919196672867073</v>
      </c>
      <c r="D40" s="18">
        <v>0.22072477398890034</v>
      </c>
      <c r="E40" s="19">
        <v>0.15051359154335114</v>
      </c>
      <c r="G40" s="2"/>
      <c r="H40" s="2"/>
      <c r="I40" s="2"/>
      <c r="J40" s="2"/>
      <c r="K40" s="2"/>
      <c r="L40" s="2"/>
    </row>
    <row r="41" spans="1:12" ht="25.5">
      <c r="A41" s="7" t="s">
        <v>75</v>
      </c>
      <c r="B41" s="10">
        <v>1752549394</v>
      </c>
      <c r="C41" s="10">
        <v>1752549394</v>
      </c>
      <c r="D41" s="13">
        <v>1752549394</v>
      </c>
      <c r="E41" s="14">
        <v>1752549394</v>
      </c>
      <c r="G41" s="2"/>
      <c r="H41" s="2"/>
      <c r="I41" s="2"/>
      <c r="J41" s="2"/>
      <c r="K41" s="2"/>
      <c r="L41" s="2"/>
    </row>
    <row r="42" spans="1:12" ht="13">
      <c r="A42" s="7" t="s">
        <v>76</v>
      </c>
      <c r="B42" s="57">
        <v>205812</v>
      </c>
      <c r="C42" s="57">
        <v>52806</v>
      </c>
      <c r="D42" s="58">
        <v>49491.884092821929</v>
      </c>
      <c r="E42" s="59">
        <v>12632.107743463388</v>
      </c>
      <c r="G42" s="2"/>
      <c r="H42" s="2"/>
      <c r="I42" s="2"/>
      <c r="J42" s="2"/>
      <c r="K42" s="2"/>
      <c r="L42" s="2"/>
    </row>
    <row r="43" spans="1:12" ht="13">
      <c r="A43" s="7" t="s">
        <v>77</v>
      </c>
      <c r="B43" s="57">
        <v>-48078</v>
      </c>
      <c r="C43" s="57">
        <v>-395702</v>
      </c>
      <c r="D43" s="58">
        <v>-11561.380305398581</v>
      </c>
      <c r="E43" s="59">
        <v>-94658.756548573074</v>
      </c>
      <c r="G43" s="2"/>
      <c r="H43" s="2"/>
      <c r="I43" s="2"/>
      <c r="J43" s="2"/>
      <c r="K43" s="2"/>
      <c r="L43" s="2"/>
    </row>
    <row r="44" spans="1:12" ht="13">
      <c r="A44" s="7" t="s">
        <v>78</v>
      </c>
      <c r="B44" s="57">
        <v>-334689</v>
      </c>
      <c r="C44" s="57">
        <v>338491</v>
      </c>
      <c r="D44" s="58">
        <v>-80483.106889503426</v>
      </c>
      <c r="E44" s="59">
        <v>80972.896682056307</v>
      </c>
      <c r="G44" s="2"/>
      <c r="H44" s="2"/>
      <c r="I44" s="2"/>
      <c r="J44" s="2"/>
      <c r="K44" s="2"/>
      <c r="L44" s="2"/>
    </row>
    <row r="45" spans="1:12" ht="13.5" thickBot="1">
      <c r="A45" s="62" t="s">
        <v>90</v>
      </c>
      <c r="B45" s="60">
        <v>-176955</v>
      </c>
      <c r="C45" s="60">
        <v>-4405</v>
      </c>
      <c r="D45" s="58">
        <v>-42551.603102080073</v>
      </c>
      <c r="E45" s="59">
        <v>-1053.7521230533694</v>
      </c>
      <c r="G45" s="2"/>
      <c r="H45" s="2"/>
      <c r="I45" s="2"/>
      <c r="J45" s="2"/>
      <c r="K45" s="2"/>
      <c r="L45" s="2"/>
    </row>
    <row r="46" spans="1:12" ht="18" customHeight="1" thickBot="1">
      <c r="A46" s="4"/>
      <c r="B46" s="6" t="s">
        <v>35</v>
      </c>
      <c r="C46" s="6" t="s">
        <v>36</v>
      </c>
      <c r="D46" s="6" t="s">
        <v>35</v>
      </c>
      <c r="E46" s="6" t="s">
        <v>36</v>
      </c>
      <c r="G46" s="2"/>
      <c r="H46" s="2"/>
      <c r="I46" s="2"/>
      <c r="J46" s="2"/>
      <c r="K46" s="2"/>
      <c r="L46" s="2"/>
    </row>
    <row r="47" spans="1:12" ht="13">
      <c r="A47" s="61" t="s">
        <v>80</v>
      </c>
      <c r="B47" s="8">
        <v>28333818</v>
      </c>
      <c r="C47" s="8">
        <v>26617011</v>
      </c>
      <c r="D47" s="8">
        <v>6684711.4613315715</v>
      </c>
      <c r="E47" s="9">
        <v>6244753.0675926143</v>
      </c>
      <c r="G47" s="2"/>
      <c r="H47" s="2"/>
      <c r="I47" s="2"/>
      <c r="J47" s="2"/>
      <c r="K47" s="2"/>
      <c r="L47" s="2"/>
    </row>
    <row r="48" spans="1:12" ht="13">
      <c r="A48" s="7" t="s">
        <v>81</v>
      </c>
      <c r="B48" s="10">
        <v>3327546</v>
      </c>
      <c r="C48" s="10">
        <v>3723519</v>
      </c>
      <c r="D48" s="15">
        <v>785057.80210446846</v>
      </c>
      <c r="E48" s="14">
        <v>873593.83431480662</v>
      </c>
      <c r="G48" s="2"/>
      <c r="H48" s="2"/>
      <c r="I48" s="2"/>
      <c r="J48" s="2"/>
      <c r="K48" s="2"/>
      <c r="L48" s="2"/>
    </row>
    <row r="49" spans="1:12" ht="13">
      <c r="A49" s="7" t="s">
        <v>82</v>
      </c>
      <c r="B49" s="10">
        <v>31661364</v>
      </c>
      <c r="C49" s="10">
        <v>30340530</v>
      </c>
      <c r="D49" s="15">
        <v>7469769.2634360399</v>
      </c>
      <c r="E49" s="14">
        <v>7118346.9019074216</v>
      </c>
      <c r="G49" s="2"/>
      <c r="H49" s="2"/>
      <c r="I49" s="2"/>
      <c r="J49" s="2"/>
      <c r="K49" s="2"/>
      <c r="L49" s="2"/>
    </row>
    <row r="50" spans="1:12" ht="13">
      <c r="A50" s="7" t="s">
        <v>83</v>
      </c>
      <c r="B50" s="10">
        <v>8762747</v>
      </c>
      <c r="C50" s="10">
        <v>8762747</v>
      </c>
      <c r="D50" s="15">
        <v>2067368.2347945077</v>
      </c>
      <c r="E50" s="14">
        <v>2055872.885531286</v>
      </c>
      <c r="G50" s="2"/>
      <c r="H50" s="2"/>
      <c r="I50" s="2"/>
      <c r="J50" s="2"/>
      <c r="K50" s="2"/>
      <c r="L50" s="2"/>
    </row>
    <row r="51" spans="1:12" ht="13">
      <c r="A51" s="7" t="s">
        <v>86</v>
      </c>
      <c r="B51" s="10">
        <v>21635601</v>
      </c>
      <c r="C51" s="10">
        <v>20239567</v>
      </c>
      <c r="D51" s="15">
        <v>5104420.5071014017</v>
      </c>
      <c r="E51" s="14">
        <v>4748508.3171057878</v>
      </c>
      <c r="G51" s="2"/>
      <c r="H51" s="2"/>
      <c r="I51" s="2"/>
      <c r="J51" s="2"/>
      <c r="K51" s="2"/>
      <c r="L51" s="2"/>
    </row>
    <row r="52" spans="1:12" ht="13">
      <c r="A52" s="7" t="s">
        <v>87</v>
      </c>
      <c r="B52" s="10">
        <v>7701995</v>
      </c>
      <c r="C52" s="10">
        <v>7511096</v>
      </c>
      <c r="D52" s="15">
        <v>1817108.2432878781</v>
      </c>
      <c r="E52" s="14">
        <v>1762216.6435961805</v>
      </c>
      <c r="G52" s="2"/>
      <c r="H52" s="2"/>
      <c r="I52" s="2"/>
      <c r="J52" s="2"/>
      <c r="K52" s="2"/>
      <c r="L52" s="2"/>
    </row>
    <row r="53" spans="1:12" ht="13">
      <c r="A53" s="7" t="s">
        <v>88</v>
      </c>
      <c r="B53" s="10">
        <v>2323768</v>
      </c>
      <c r="C53" s="10">
        <v>2589867</v>
      </c>
      <c r="D53" s="15">
        <v>548239.51304676069</v>
      </c>
      <c r="E53" s="14">
        <v>607621.94120545255</v>
      </c>
      <c r="G53" s="2"/>
      <c r="H53" s="2"/>
      <c r="I53" s="2"/>
      <c r="J53" s="2"/>
      <c r="K53" s="2"/>
      <c r="L53" s="2"/>
    </row>
    <row r="54" spans="1:12" ht="13.5" thickBot="1">
      <c r="A54" s="65" t="s">
        <v>89</v>
      </c>
      <c r="B54" s="11">
        <v>10025763</v>
      </c>
      <c r="C54" s="11">
        <v>10100963</v>
      </c>
      <c r="D54" s="16">
        <v>2365347.7563346387</v>
      </c>
      <c r="E54" s="27">
        <v>2369838.5848016329</v>
      </c>
      <c r="G54" s="2"/>
      <c r="H54" s="2"/>
      <c r="I54" s="2"/>
      <c r="J54" s="2"/>
      <c r="K54" s="2"/>
      <c r="L54" s="2"/>
    </row>
    <row r="55" spans="1:12" ht="13">
      <c r="G55" s="2"/>
      <c r="H55" s="2"/>
      <c r="I55" s="2"/>
      <c r="J55" s="2"/>
      <c r="K55" s="2"/>
      <c r="L55" s="2"/>
    </row>
    <row r="56" spans="1:12" ht="13">
      <c r="G56" s="2"/>
      <c r="H56" s="2"/>
      <c r="I56" s="2"/>
      <c r="J56" s="2"/>
      <c r="K56" s="2"/>
      <c r="L56" s="2"/>
    </row>
    <row r="57" spans="1:12" ht="13">
      <c r="A57" s="1" t="s">
        <v>155</v>
      </c>
      <c r="G57" s="2"/>
      <c r="H57" s="2"/>
      <c r="I57" s="2"/>
      <c r="J57" s="2"/>
      <c r="K57" s="2"/>
      <c r="L57" s="2"/>
    </row>
    <row r="58" spans="1:12" ht="25.5" customHeight="1">
      <c r="A58" s="278" t="s">
        <v>156</v>
      </c>
      <c r="B58" s="287"/>
      <c r="C58" s="287"/>
      <c r="D58" s="287"/>
      <c r="E58" s="287"/>
      <c r="G58" s="2"/>
      <c r="H58" s="2"/>
      <c r="I58" s="2"/>
      <c r="J58" s="2"/>
      <c r="K58" s="2"/>
      <c r="L58" s="2"/>
    </row>
    <row r="59" spans="1:12" ht="38.25" customHeight="1">
      <c r="A59" s="278" t="s">
        <v>157</v>
      </c>
      <c r="B59" s="278"/>
      <c r="C59" s="278"/>
      <c r="D59" s="278"/>
      <c r="E59" s="278"/>
      <c r="G59" s="2"/>
      <c r="H59" s="2"/>
      <c r="I59" s="2"/>
      <c r="J59" s="2"/>
      <c r="K59" s="2"/>
      <c r="L59" s="2"/>
    </row>
    <row r="60" spans="1:12" ht="13">
      <c r="G60" s="2"/>
      <c r="H60" s="2"/>
      <c r="I60" s="2"/>
      <c r="J60" s="2"/>
      <c r="K60" s="2"/>
      <c r="L60" s="2"/>
    </row>
    <row r="61" spans="1:12" ht="13">
      <c r="G61" s="2"/>
      <c r="H61" s="2"/>
      <c r="I61" s="2"/>
      <c r="J61" s="2"/>
      <c r="K61" s="2"/>
      <c r="L61" s="2"/>
    </row>
    <row r="62" spans="1:12" ht="13">
      <c r="G62" s="2"/>
      <c r="H62" s="2"/>
      <c r="I62" s="2"/>
      <c r="J62" s="2"/>
      <c r="K62" s="2"/>
      <c r="L62" s="2"/>
    </row>
    <row r="63" spans="1:12" ht="13">
      <c r="G63" s="2"/>
      <c r="H63" s="2"/>
      <c r="I63" s="2"/>
      <c r="J63" s="2"/>
      <c r="K63" s="2"/>
      <c r="L63" s="2"/>
    </row>
    <row r="64" spans="1:12" ht="13">
      <c r="G64" s="2"/>
      <c r="H64" s="2"/>
      <c r="I64" s="2"/>
      <c r="J64" s="2"/>
      <c r="K64" s="2"/>
      <c r="L64" s="2"/>
    </row>
    <row r="65" spans="7:12" ht="13">
      <c r="G65" s="2"/>
      <c r="H65" s="2"/>
      <c r="I65" s="2"/>
      <c r="J65" s="2"/>
      <c r="K65" s="2"/>
      <c r="L65" s="2"/>
    </row>
    <row r="66" spans="7:12" ht="13">
      <c r="G66" s="2"/>
      <c r="H66" s="2"/>
      <c r="I66" s="2"/>
      <c r="J66" s="2"/>
      <c r="K66" s="2"/>
      <c r="L66" s="2"/>
    </row>
    <row r="67" spans="7:12" ht="13">
      <c r="G67" s="2"/>
      <c r="H67" s="2"/>
      <c r="I67" s="2"/>
      <c r="J67" s="2"/>
      <c r="K67" s="2"/>
      <c r="L67" s="2"/>
    </row>
    <row r="68" spans="7:12" ht="13">
      <c r="G68" s="2"/>
      <c r="H68" s="2"/>
      <c r="I68" s="2"/>
      <c r="J68" s="2"/>
      <c r="K68" s="2"/>
      <c r="L68" s="2"/>
    </row>
    <row r="69" spans="7:12" ht="13">
      <c r="G69" s="2"/>
      <c r="H69" s="2"/>
      <c r="I69" s="2"/>
      <c r="J69" s="2"/>
      <c r="K69" s="2"/>
      <c r="L69" s="2"/>
    </row>
    <row r="70" spans="7:12" ht="13">
      <c r="G70" s="2"/>
      <c r="H70" s="2"/>
      <c r="I70" s="2"/>
      <c r="J70" s="2"/>
      <c r="K70" s="2"/>
      <c r="L70" s="2"/>
    </row>
    <row r="71" spans="7:12" ht="13">
      <c r="G71" s="2"/>
      <c r="H71" s="2"/>
      <c r="I71" s="2"/>
      <c r="J71" s="2"/>
      <c r="K71" s="2"/>
      <c r="L71" s="2"/>
    </row>
    <row r="72" spans="7:12" ht="13">
      <c r="G72" s="2"/>
      <c r="H72" s="2"/>
      <c r="I72" s="2"/>
      <c r="J72" s="2"/>
      <c r="K72" s="2"/>
      <c r="L72" s="2"/>
    </row>
    <row r="73" spans="7:12" ht="13">
      <c r="G73" s="2"/>
      <c r="H73" s="2"/>
      <c r="I73" s="2"/>
      <c r="J73" s="2"/>
      <c r="K73" s="2"/>
      <c r="L73" s="2"/>
    </row>
  </sheetData>
  <customSheetViews>
    <customSheetView guid="{0BEBA397-9DCB-486C-80C9-7AF2B6BDE866}">
      <selection sqref="A1:A2"/>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G55" sqref="G55"/>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sqref="A1:A2"/>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59"/>
  <sheetViews>
    <sheetView workbookViewId="0">
      <selection activeCell="A8" sqref="A8"/>
    </sheetView>
  </sheetViews>
  <sheetFormatPr defaultColWidth="9" defaultRowHeight="12.5"/>
  <cols>
    <col min="1" max="1" width="46.83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3.5" customHeight="1" thickBot="1">
      <c r="A2" s="280"/>
      <c r="B2" s="5" t="s">
        <v>164</v>
      </c>
      <c r="C2" s="5" t="s">
        <v>165</v>
      </c>
      <c r="D2" s="5" t="s">
        <v>164</v>
      </c>
      <c r="E2" s="5" t="s">
        <v>165</v>
      </c>
    </row>
    <row r="3" spans="1:5" s="2" customFormat="1" ht="27" customHeight="1" thickBot="1">
      <c r="A3" s="281" t="s">
        <v>3</v>
      </c>
      <c r="B3" s="282"/>
      <c r="C3" s="282"/>
      <c r="D3" s="282"/>
      <c r="E3" s="283"/>
    </row>
    <row r="4" spans="1:5">
      <c r="A4" s="61" t="s">
        <v>65</v>
      </c>
      <c r="B4" s="8">
        <v>18375224</v>
      </c>
      <c r="C4" s="102">
        <v>18577479</v>
      </c>
      <c r="D4" s="102">
        <v>4390944.3701013187</v>
      </c>
      <c r="E4" s="102">
        <v>4434506.7194996774</v>
      </c>
    </row>
    <row r="5" spans="1:5">
      <c r="A5" s="7" t="s">
        <v>166</v>
      </c>
      <c r="B5" s="56">
        <v>-1901141</v>
      </c>
      <c r="C5" s="103">
        <v>1830113</v>
      </c>
      <c r="D5" s="103">
        <v>-454296.74058497418</v>
      </c>
      <c r="E5" s="104">
        <v>436854.12837466877</v>
      </c>
    </row>
    <row r="6" spans="1:5">
      <c r="A6" s="7" t="s">
        <v>430</v>
      </c>
      <c r="B6" s="56">
        <v>-2187771</v>
      </c>
      <c r="C6" s="103">
        <v>1498215</v>
      </c>
      <c r="D6" s="103">
        <v>-522789.85853565281</v>
      </c>
      <c r="E6" s="104">
        <v>357628.95949203923</v>
      </c>
    </row>
    <row r="7" spans="1:5">
      <c r="A7" s="7" t="s">
        <v>167</v>
      </c>
      <c r="B7" s="56">
        <v>-1804215</v>
      </c>
      <c r="C7" s="103">
        <v>1185560</v>
      </c>
      <c r="D7" s="103">
        <v>-431135.29917797743</v>
      </c>
      <c r="E7" s="104">
        <v>282997.15942997637</v>
      </c>
    </row>
    <row r="8" spans="1:5" ht="25">
      <c r="A8" s="7" t="s">
        <v>168</v>
      </c>
      <c r="B8" s="56">
        <v>-1807317</v>
      </c>
      <c r="C8" s="103">
        <v>1180893</v>
      </c>
      <c r="D8" s="103">
        <v>-431875.55324029824</v>
      </c>
      <c r="E8" s="104">
        <v>281883.13083331345</v>
      </c>
    </row>
    <row r="9" spans="1:5">
      <c r="A9" s="7" t="s">
        <v>169</v>
      </c>
      <c r="B9" s="10">
        <v>3102</v>
      </c>
      <c r="C9" s="105">
        <v>4667</v>
      </c>
      <c r="D9" s="104">
        <v>741.25406232078001</v>
      </c>
      <c r="E9" s="104">
        <v>1114.0285966629269</v>
      </c>
    </row>
    <row r="10" spans="1:5">
      <c r="A10" s="7" t="s">
        <v>70</v>
      </c>
      <c r="B10" s="56">
        <v>122076</v>
      </c>
      <c r="C10" s="103">
        <v>-290384</v>
      </c>
      <c r="D10" s="106">
        <v>29171.28656088702</v>
      </c>
      <c r="E10" s="103">
        <v>-69315.637457331773</v>
      </c>
    </row>
    <row r="11" spans="1:5">
      <c r="A11" s="7" t="s">
        <v>71</v>
      </c>
      <c r="B11" s="56">
        <v>-1682139</v>
      </c>
      <c r="C11" s="103">
        <v>895176</v>
      </c>
      <c r="D11" s="103">
        <v>-401964.01261709043</v>
      </c>
      <c r="E11" s="104">
        <v>213680.52197264458</v>
      </c>
    </row>
    <row r="12" spans="1:5" ht="25">
      <c r="A12" s="7" t="s">
        <v>170</v>
      </c>
      <c r="B12" s="56">
        <v>-1685301</v>
      </c>
      <c r="C12" s="103">
        <v>890879</v>
      </c>
      <c r="D12" s="103">
        <v>-402719.60428216401</v>
      </c>
      <c r="E12" s="104">
        <v>212655.81362041389</v>
      </c>
    </row>
    <row r="13" spans="1:5" ht="25">
      <c r="A13" s="7" t="s">
        <v>73</v>
      </c>
      <c r="B13" s="10">
        <v>3162</v>
      </c>
      <c r="C13" s="105">
        <v>4297</v>
      </c>
      <c r="D13" s="104">
        <v>755.59166507359964</v>
      </c>
      <c r="E13" s="104">
        <v>1024.708352230683</v>
      </c>
    </row>
    <row r="14" spans="1:5">
      <c r="A14" s="7" t="s">
        <v>171</v>
      </c>
      <c r="B14" s="107">
        <v>-1.03</v>
      </c>
      <c r="C14" s="108">
        <v>0.67</v>
      </c>
      <c r="D14" s="108">
        <v>-0.24612884725673867</v>
      </c>
      <c r="E14" s="109">
        <v>0.15993125343136086</v>
      </c>
    </row>
    <row r="15" spans="1:5" ht="25">
      <c r="A15" s="7" t="s">
        <v>75</v>
      </c>
      <c r="B15" s="10">
        <v>1752549394</v>
      </c>
      <c r="C15" s="105">
        <v>1752549394</v>
      </c>
      <c r="D15" s="104">
        <v>1752549394</v>
      </c>
      <c r="E15" s="104">
        <v>1752549394</v>
      </c>
    </row>
    <row r="16" spans="1:5">
      <c r="A16" s="7" t="s">
        <v>76</v>
      </c>
      <c r="B16" s="57">
        <v>3387458</v>
      </c>
      <c r="C16" s="110">
        <v>2617907</v>
      </c>
      <c r="D16" s="111">
        <v>809467.11909768684</v>
      </c>
      <c r="E16" s="111">
        <v>624903.20578616951</v>
      </c>
    </row>
    <row r="17" spans="1:7">
      <c r="A17" s="7" t="s">
        <v>77</v>
      </c>
      <c r="B17" s="57">
        <v>-3942122</v>
      </c>
      <c r="C17" s="110">
        <v>-3386733</v>
      </c>
      <c r="D17" s="111">
        <v>-942009.65398585354</v>
      </c>
      <c r="E17" s="111">
        <v>-808424.55780201941</v>
      </c>
    </row>
    <row r="18" spans="1:7">
      <c r="A18" s="7" t="s">
        <v>78</v>
      </c>
      <c r="B18" s="57">
        <v>-525692</v>
      </c>
      <c r="C18" s="110">
        <v>1635749</v>
      </c>
      <c r="D18" s="111">
        <v>-125619.38443892181</v>
      </c>
      <c r="E18" s="111">
        <v>390458.78786432097</v>
      </c>
    </row>
    <row r="19" spans="1:7" ht="13" thickBot="1">
      <c r="A19" s="62" t="s">
        <v>79</v>
      </c>
      <c r="B19" s="60">
        <v>-1080356</v>
      </c>
      <c r="C19" s="112">
        <v>866923</v>
      </c>
      <c r="D19" s="113">
        <v>-258161.91932708852</v>
      </c>
      <c r="E19" s="113">
        <v>206937.4358484711</v>
      </c>
    </row>
    <row r="20" spans="1:7" s="2" customFormat="1" ht="30" customHeight="1" thickBot="1">
      <c r="A20" s="3"/>
      <c r="B20" s="6" t="s">
        <v>172</v>
      </c>
      <c r="C20" s="6" t="s">
        <v>36</v>
      </c>
      <c r="D20" s="6" t="s">
        <v>172</v>
      </c>
      <c r="E20" s="6" t="s">
        <v>36</v>
      </c>
    </row>
    <row r="21" spans="1:7" ht="13">
      <c r="A21" s="61" t="s">
        <v>80</v>
      </c>
      <c r="B21" s="8">
        <v>28124185</v>
      </c>
      <c r="C21" s="8">
        <v>28162749</v>
      </c>
      <c r="D21" s="105">
        <v>6599597.5595447617</v>
      </c>
      <c r="E21" s="14">
        <v>6607406.5645308876</v>
      </c>
      <c r="F21" s="2"/>
      <c r="G21" s="2"/>
    </row>
    <row r="22" spans="1:7" ht="13">
      <c r="A22" s="7" t="s">
        <v>81</v>
      </c>
      <c r="B22" s="10">
        <v>3947248</v>
      </c>
      <c r="C22" s="10">
        <v>6396444</v>
      </c>
      <c r="D22" s="105">
        <v>926257.89041417348</v>
      </c>
      <c r="E22" s="14">
        <v>1500702.4376510335</v>
      </c>
      <c r="F22" s="2"/>
      <c r="G22" s="2"/>
    </row>
    <row r="23" spans="1:7" ht="13">
      <c r="A23" s="7" t="s">
        <v>82</v>
      </c>
      <c r="B23" s="10">
        <v>32071433</v>
      </c>
      <c r="C23" s="10">
        <v>34559193</v>
      </c>
      <c r="D23" s="105">
        <v>7525856.4499589354</v>
      </c>
      <c r="E23" s="14">
        <v>8108109.0021819212</v>
      </c>
      <c r="F23" s="2"/>
      <c r="G23" s="2"/>
    </row>
    <row r="24" spans="1:7" ht="13">
      <c r="A24" s="7" t="s">
        <v>83</v>
      </c>
      <c r="B24" s="10">
        <v>8762747</v>
      </c>
      <c r="C24" s="10">
        <v>8762747</v>
      </c>
      <c r="D24" s="105">
        <v>2056258.8290508038</v>
      </c>
      <c r="E24" s="14">
        <v>2055872.885531286</v>
      </c>
      <c r="F24" s="2"/>
      <c r="G24" s="2"/>
    </row>
    <row r="25" spans="1:7" ht="13">
      <c r="A25" s="7" t="s">
        <v>84</v>
      </c>
      <c r="B25" s="10">
        <v>16018328</v>
      </c>
      <c r="C25" s="10">
        <v>17966448</v>
      </c>
      <c r="D25" s="105">
        <v>3758847.3542179987</v>
      </c>
      <c r="E25" s="14">
        <v>4215200.2439997187</v>
      </c>
      <c r="F25" s="2"/>
      <c r="G25" s="2"/>
    </row>
    <row r="26" spans="1:7" ht="13">
      <c r="A26" s="7" t="s">
        <v>85</v>
      </c>
      <c r="B26" s="10">
        <v>29829</v>
      </c>
      <c r="C26" s="10">
        <v>30116</v>
      </c>
      <c r="D26" s="105">
        <v>6999.64801126364</v>
      </c>
      <c r="E26" s="14">
        <v>7065.6687703821881</v>
      </c>
      <c r="F26" s="2"/>
      <c r="G26" s="2"/>
    </row>
    <row r="27" spans="1:7" ht="13">
      <c r="A27" s="7" t="s">
        <v>86</v>
      </c>
      <c r="B27" s="10">
        <v>16048157</v>
      </c>
      <c r="C27" s="10">
        <v>17996564</v>
      </c>
      <c r="D27" s="105">
        <v>3765847.0022292621</v>
      </c>
      <c r="E27" s="14">
        <v>4222265.9127701009</v>
      </c>
      <c r="F27" s="2"/>
      <c r="G27" s="2"/>
    </row>
    <row r="28" spans="1:7" ht="13">
      <c r="A28" s="7" t="s">
        <v>87</v>
      </c>
      <c r="B28" s="10">
        <v>8583950</v>
      </c>
      <c r="C28" s="10">
        <v>11744092</v>
      </c>
      <c r="D28" s="105">
        <v>2014302.4756541124</v>
      </c>
      <c r="E28" s="14">
        <v>2755341.4822982899</v>
      </c>
      <c r="F28" s="2"/>
      <c r="G28" s="2"/>
    </row>
    <row r="29" spans="1:7" ht="13">
      <c r="A29" s="7" t="s">
        <v>88</v>
      </c>
      <c r="B29" s="10">
        <v>7439326</v>
      </c>
      <c r="C29" s="10">
        <v>4818537</v>
      </c>
      <c r="D29" s="105">
        <v>1745705.9720755604</v>
      </c>
      <c r="E29" s="14">
        <v>1130501.6071135304</v>
      </c>
      <c r="F29" s="2"/>
      <c r="G29" s="2"/>
    </row>
    <row r="30" spans="1:7" ht="13.5" thickBot="1">
      <c r="A30" s="62" t="s">
        <v>89</v>
      </c>
      <c r="B30" s="11">
        <v>16023276</v>
      </c>
      <c r="C30" s="11">
        <v>16562629</v>
      </c>
      <c r="D30" s="105">
        <v>3760008.4477296728</v>
      </c>
      <c r="E30" s="14">
        <v>3885843.0894118203</v>
      </c>
      <c r="F30" s="2"/>
      <c r="G30" s="2"/>
    </row>
    <row r="31" spans="1:7" ht="30" customHeight="1" thickBot="1">
      <c r="A31" s="284" t="s">
        <v>34</v>
      </c>
      <c r="B31" s="285"/>
      <c r="C31" s="285"/>
      <c r="D31" s="285"/>
      <c r="E31" s="286"/>
      <c r="F31" s="2"/>
      <c r="G31" s="2"/>
    </row>
    <row r="32" spans="1:7" ht="17.25" customHeight="1" thickBot="1">
      <c r="A32" s="315"/>
      <c r="B32" s="288" t="s">
        <v>1</v>
      </c>
      <c r="C32" s="289"/>
      <c r="D32" s="290" t="s">
        <v>2</v>
      </c>
      <c r="E32" s="291"/>
      <c r="F32" s="2"/>
      <c r="G32" s="2"/>
    </row>
    <row r="33" spans="1:7" ht="46.5" customHeight="1" thickBot="1">
      <c r="A33" s="316"/>
      <c r="B33" s="5" t="s">
        <v>164</v>
      </c>
      <c r="C33" s="5" t="s">
        <v>30</v>
      </c>
      <c r="D33" s="5" t="s">
        <v>164</v>
      </c>
      <c r="E33" s="5" t="s">
        <v>30</v>
      </c>
      <c r="F33" s="2"/>
      <c r="G33" s="2"/>
    </row>
    <row r="34" spans="1:7" ht="13">
      <c r="A34" s="61" t="s">
        <v>65</v>
      </c>
      <c r="B34" s="8">
        <v>9173030</v>
      </c>
      <c r="C34" s="102">
        <v>8689799</v>
      </c>
      <c r="D34" s="102">
        <v>2191987.6696616327</v>
      </c>
      <c r="E34" s="32">
        <v>2074284.2479650537</v>
      </c>
      <c r="F34" s="2"/>
      <c r="G34" s="2"/>
    </row>
    <row r="35" spans="1:7" ht="13">
      <c r="A35" s="7" t="s">
        <v>166</v>
      </c>
      <c r="B35" s="111">
        <v>-124292</v>
      </c>
      <c r="C35" s="105">
        <v>58652</v>
      </c>
      <c r="D35" s="111">
        <v>-29700.822022557826</v>
      </c>
      <c r="E35" s="32">
        <v>14000.429666053993</v>
      </c>
      <c r="F35" s="2"/>
      <c r="G35" s="2"/>
    </row>
    <row r="36" spans="1:7" ht="13">
      <c r="A36" s="7" t="s">
        <v>430</v>
      </c>
      <c r="B36" s="111">
        <v>-3450794</v>
      </c>
      <c r="C36" s="105">
        <v>1172527</v>
      </c>
      <c r="D36" s="111">
        <v>-824601.89256356331</v>
      </c>
      <c r="E36" s="32">
        <v>279886.13849569141</v>
      </c>
      <c r="F36" s="2"/>
      <c r="G36" s="2"/>
    </row>
    <row r="37" spans="1:7" ht="13">
      <c r="A37" s="7" t="s">
        <v>167</v>
      </c>
      <c r="B37" s="111">
        <v>-3453908</v>
      </c>
      <c r="C37" s="105">
        <v>1146443</v>
      </c>
      <c r="D37" s="111">
        <v>-825346.01414643473</v>
      </c>
      <c r="E37" s="32">
        <v>273659.79996658152</v>
      </c>
      <c r="F37" s="2"/>
      <c r="G37" s="2"/>
    </row>
    <row r="38" spans="1:7" ht="13">
      <c r="A38" s="7" t="s">
        <v>70</v>
      </c>
      <c r="B38" s="57">
        <v>69720</v>
      </c>
      <c r="C38" s="110">
        <v>-17054</v>
      </c>
      <c r="D38" s="111">
        <v>16660.294398776525</v>
      </c>
      <c r="E38" s="79">
        <v>-4070.8471582364591</v>
      </c>
      <c r="F38" s="2"/>
      <c r="G38" s="2"/>
    </row>
    <row r="39" spans="1:7" ht="13">
      <c r="A39" s="7" t="s">
        <v>71</v>
      </c>
      <c r="B39" s="111">
        <v>-3384188</v>
      </c>
      <c r="C39" s="105">
        <v>1129389</v>
      </c>
      <c r="D39" s="111">
        <v>-808685.71974765812</v>
      </c>
      <c r="E39" s="32">
        <v>269588.95280834503</v>
      </c>
      <c r="F39" s="2"/>
      <c r="G39" s="2"/>
    </row>
    <row r="40" spans="1:7" ht="13">
      <c r="A40" s="7" t="s">
        <v>171</v>
      </c>
      <c r="B40" s="114">
        <v>-1.97</v>
      </c>
      <c r="C40" s="115">
        <v>0.65</v>
      </c>
      <c r="D40" s="114">
        <v>-0.47075129038424773</v>
      </c>
      <c r="E40" s="34">
        <v>0.15515718616475305</v>
      </c>
      <c r="F40" s="2"/>
      <c r="G40" s="2"/>
    </row>
    <row r="41" spans="1:7" ht="13">
      <c r="A41" s="7" t="s">
        <v>75</v>
      </c>
      <c r="B41" s="10">
        <v>1752549394</v>
      </c>
      <c r="C41" s="105">
        <v>1752549394</v>
      </c>
      <c r="D41" s="104">
        <v>1752549394</v>
      </c>
      <c r="E41" s="32">
        <v>1752549394</v>
      </c>
      <c r="F41" s="2"/>
      <c r="G41" s="2"/>
    </row>
    <row r="42" spans="1:7" ht="13">
      <c r="A42" s="7" t="s">
        <v>76</v>
      </c>
      <c r="B42" s="57">
        <v>157609</v>
      </c>
      <c r="C42" s="110">
        <v>4463</v>
      </c>
      <c r="D42" s="111">
        <v>37662.253871152745</v>
      </c>
      <c r="E42" s="79">
        <v>1065.3331105435275</v>
      </c>
      <c r="F42" s="2"/>
      <c r="G42" s="2"/>
    </row>
    <row r="43" spans="1:7" ht="13">
      <c r="A43" s="7" t="s">
        <v>77</v>
      </c>
      <c r="B43" s="57">
        <v>-318640</v>
      </c>
      <c r="C43" s="110">
        <v>-438236</v>
      </c>
      <c r="D43" s="111">
        <v>-76142.229019307968</v>
      </c>
      <c r="E43" s="79">
        <v>-104608.40713245649</v>
      </c>
      <c r="F43" s="2"/>
      <c r="G43" s="2"/>
    </row>
    <row r="44" spans="1:7" ht="13">
      <c r="A44" s="7" t="s">
        <v>78</v>
      </c>
      <c r="B44" s="57">
        <v>-587079</v>
      </c>
      <c r="C44" s="110">
        <v>1701129</v>
      </c>
      <c r="D44" s="111">
        <v>-140288.42477537756</v>
      </c>
      <c r="E44" s="79">
        <v>406065.21375886182</v>
      </c>
      <c r="F44" s="2"/>
      <c r="G44" s="2"/>
    </row>
    <row r="45" spans="1:7" ht="13.5" thickBot="1">
      <c r="A45" s="62" t="s">
        <v>90</v>
      </c>
      <c r="B45" s="60">
        <v>-748110</v>
      </c>
      <c r="C45" s="112">
        <v>1267356</v>
      </c>
      <c r="D45" s="111">
        <v>-178768.39992353279</v>
      </c>
      <c r="E45" s="79">
        <v>302522.13973694888</v>
      </c>
      <c r="F45" s="2"/>
      <c r="G45" s="2"/>
    </row>
    <row r="46" spans="1:7" ht="27.75" customHeight="1" thickBot="1">
      <c r="A46" s="4"/>
      <c r="B46" s="6" t="s">
        <v>172</v>
      </c>
      <c r="C46" s="6" t="s">
        <v>36</v>
      </c>
      <c r="D46" s="6" t="s">
        <v>172</v>
      </c>
      <c r="E46" s="116" t="s">
        <v>36</v>
      </c>
      <c r="F46" s="2"/>
      <c r="G46" s="2"/>
    </row>
    <row r="47" spans="1:7" ht="13">
      <c r="A47" s="61" t="s">
        <v>80</v>
      </c>
      <c r="B47" s="8">
        <v>24866370</v>
      </c>
      <c r="C47" s="102">
        <v>26617011</v>
      </c>
      <c r="D47" s="102">
        <v>5835121.4361140449</v>
      </c>
      <c r="E47" s="30">
        <v>6244753.0675926143</v>
      </c>
      <c r="F47" s="2"/>
      <c r="G47" s="2"/>
    </row>
    <row r="48" spans="1:7" ht="13">
      <c r="A48" s="7" t="s">
        <v>81</v>
      </c>
      <c r="B48" s="10">
        <v>1607786</v>
      </c>
      <c r="C48" s="105">
        <v>3723519</v>
      </c>
      <c r="D48" s="104">
        <v>377281.70831866714</v>
      </c>
      <c r="E48" s="32">
        <v>873593.83431480662</v>
      </c>
      <c r="F48" s="2"/>
      <c r="G48" s="2"/>
    </row>
    <row r="49" spans="1:7" ht="13">
      <c r="A49" s="7" t="s">
        <v>82</v>
      </c>
      <c r="B49" s="10">
        <v>26474156</v>
      </c>
      <c r="C49" s="105">
        <v>30340530</v>
      </c>
      <c r="D49" s="104">
        <v>6212403.1444327114</v>
      </c>
      <c r="E49" s="32">
        <v>7118346.9019074216</v>
      </c>
      <c r="F49" s="2"/>
      <c r="G49" s="2"/>
    </row>
    <row r="50" spans="1:7" ht="13">
      <c r="A50" s="7" t="s">
        <v>83</v>
      </c>
      <c r="B50" s="10">
        <v>8762747</v>
      </c>
      <c r="C50" s="105">
        <v>8762747</v>
      </c>
      <c r="D50" s="104">
        <v>2056258.8290508038</v>
      </c>
      <c r="E50" s="32">
        <v>2055872.885531286</v>
      </c>
      <c r="F50" s="2"/>
      <c r="G50" s="2"/>
    </row>
    <row r="51" spans="1:7" ht="13">
      <c r="A51" s="7" t="s">
        <v>86</v>
      </c>
      <c r="B51" s="10">
        <v>16592497</v>
      </c>
      <c r="C51" s="105">
        <v>20239567</v>
      </c>
      <c r="D51" s="104">
        <v>3893581.3680628887</v>
      </c>
      <c r="E51" s="32">
        <v>4748508.3171057878</v>
      </c>
      <c r="F51" s="2"/>
      <c r="G51" s="2"/>
    </row>
    <row r="52" spans="1:7" ht="13">
      <c r="A52" s="7" t="s">
        <v>87</v>
      </c>
      <c r="B52" s="10">
        <v>5069118</v>
      </c>
      <c r="C52" s="105">
        <v>7511096</v>
      </c>
      <c r="D52" s="104">
        <v>1189514.9595212953</v>
      </c>
      <c r="E52" s="32">
        <v>1762216.6435961805</v>
      </c>
      <c r="F52" s="2"/>
      <c r="G52" s="2"/>
    </row>
    <row r="53" spans="1:7" ht="13">
      <c r="A53" s="7" t="s">
        <v>88</v>
      </c>
      <c r="B53" s="10">
        <v>4812541</v>
      </c>
      <c r="C53" s="105">
        <v>2589867</v>
      </c>
      <c r="D53" s="104">
        <v>1129306.8168485276</v>
      </c>
      <c r="E53" s="32">
        <v>607621.94120545255</v>
      </c>
      <c r="F53" s="2"/>
      <c r="G53" s="2"/>
    </row>
    <row r="54" spans="1:7" ht="13.5" thickBot="1">
      <c r="A54" s="65" t="s">
        <v>89</v>
      </c>
      <c r="B54" s="11">
        <v>9881659</v>
      </c>
      <c r="C54" s="117">
        <v>10100963</v>
      </c>
      <c r="D54" s="118">
        <v>2318821.7763698231</v>
      </c>
      <c r="E54" s="118">
        <v>2369838.5848016329</v>
      </c>
      <c r="F54" s="2"/>
      <c r="G54" s="2"/>
    </row>
    <row r="55" spans="1:7" ht="13">
      <c r="F55" s="2"/>
      <c r="G55" s="2"/>
    </row>
    <row r="56" spans="1:7" ht="13">
      <c r="F56" s="2"/>
      <c r="G56" s="2"/>
    </row>
    <row r="57" spans="1:7">
      <c r="A57" s="1" t="s">
        <v>173</v>
      </c>
    </row>
    <row r="58" spans="1:7" ht="25.5" customHeight="1">
      <c r="A58" s="278" t="s">
        <v>174</v>
      </c>
      <c r="B58" s="287"/>
      <c r="C58" s="287"/>
      <c r="D58" s="287"/>
      <c r="E58" s="287"/>
    </row>
    <row r="59" spans="1:7" ht="39" customHeight="1">
      <c r="A59" s="278" t="s">
        <v>175</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59"/>
  <sheetViews>
    <sheetView workbookViewId="0">
      <selection activeCell="A8" sqref="A8"/>
    </sheetView>
  </sheetViews>
  <sheetFormatPr defaultColWidth="9" defaultRowHeight="12.5"/>
  <cols>
    <col min="1" max="1" width="46.5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176</v>
      </c>
      <c r="C2" s="5" t="s">
        <v>177</v>
      </c>
      <c r="D2" s="5" t="s">
        <v>176</v>
      </c>
      <c r="E2" s="5" t="s">
        <v>177</v>
      </c>
    </row>
    <row r="3" spans="1:5" s="2" customFormat="1" ht="27" customHeight="1" thickBot="1">
      <c r="A3" s="281" t="s">
        <v>3</v>
      </c>
      <c r="B3" s="282"/>
      <c r="C3" s="282"/>
      <c r="D3" s="282"/>
      <c r="E3" s="283"/>
    </row>
    <row r="4" spans="1:5">
      <c r="A4" s="61" t="s">
        <v>65</v>
      </c>
      <c r="B4" s="8">
        <v>4647035</v>
      </c>
      <c r="C4" s="102">
        <v>4789786</v>
      </c>
      <c r="D4" s="102">
        <v>1066836.9338139074</v>
      </c>
      <c r="E4" s="102">
        <v>1154471.3056472798</v>
      </c>
    </row>
    <row r="5" spans="1:5">
      <c r="A5" s="7" t="s">
        <v>66</v>
      </c>
      <c r="B5" s="56">
        <v>455982</v>
      </c>
      <c r="C5" s="103">
        <v>585571</v>
      </c>
      <c r="D5" s="103">
        <v>104681.46651667853</v>
      </c>
      <c r="E5" s="104">
        <v>141138.85608233506</v>
      </c>
    </row>
    <row r="6" spans="1:5">
      <c r="A6" s="7" t="s">
        <v>214</v>
      </c>
      <c r="B6" s="56">
        <v>411595</v>
      </c>
      <c r="C6" s="103">
        <v>574373</v>
      </c>
      <c r="D6" s="103">
        <v>94491.379508253172</v>
      </c>
      <c r="E6" s="104">
        <v>138439.82742413651</v>
      </c>
    </row>
    <row r="7" spans="1:5">
      <c r="A7" s="7" t="s">
        <v>67</v>
      </c>
      <c r="B7" s="56">
        <v>323806</v>
      </c>
      <c r="C7" s="103">
        <v>502730</v>
      </c>
      <c r="D7" s="103">
        <v>74338.335567850503</v>
      </c>
      <c r="E7" s="104">
        <v>121171.87688302922</v>
      </c>
    </row>
    <row r="8" spans="1:5">
      <c r="A8" s="7" t="s">
        <v>68</v>
      </c>
      <c r="B8" s="56">
        <v>323245</v>
      </c>
      <c r="C8" s="103">
        <v>502043</v>
      </c>
      <c r="D8" s="103">
        <v>74208.544732431867</v>
      </c>
      <c r="E8" s="104">
        <v>121006.29082407385</v>
      </c>
    </row>
    <row r="9" spans="1:5">
      <c r="A9" s="7" t="s">
        <v>69</v>
      </c>
      <c r="B9" s="10">
        <v>561</v>
      </c>
      <c r="C9" s="105">
        <v>687</v>
      </c>
      <c r="D9" s="104">
        <v>128.79083541862761</v>
      </c>
      <c r="E9" s="104">
        <v>165.58605895538577</v>
      </c>
    </row>
    <row r="10" spans="1:5">
      <c r="A10" s="7" t="s">
        <v>70</v>
      </c>
      <c r="B10" s="56">
        <v>18361</v>
      </c>
      <c r="C10" s="103">
        <v>9298</v>
      </c>
      <c r="D10" s="106">
        <v>4215.202369200395</v>
      </c>
      <c r="E10" s="104">
        <v>2241.0759478415966</v>
      </c>
    </row>
    <row r="11" spans="1:5">
      <c r="A11" s="7" t="s">
        <v>71</v>
      </c>
      <c r="B11" s="56">
        <v>342167</v>
      </c>
      <c r="C11" s="103">
        <v>512028</v>
      </c>
      <c r="D11" s="103">
        <v>78552.537937050889</v>
      </c>
      <c r="E11" s="104">
        <v>123412.95283087082</v>
      </c>
    </row>
    <row r="12" spans="1:5" ht="25">
      <c r="A12" s="7" t="s">
        <v>72</v>
      </c>
      <c r="B12" s="56">
        <v>341606</v>
      </c>
      <c r="C12" s="103">
        <v>511333</v>
      </c>
      <c r="D12" s="103">
        <v>78423.747101632267</v>
      </c>
      <c r="E12" s="104">
        <v>123246.4385499771</v>
      </c>
    </row>
    <row r="13" spans="1:5" ht="25">
      <c r="A13" s="7" t="s">
        <v>73</v>
      </c>
      <c r="B13" s="10">
        <v>561</v>
      </c>
      <c r="C13" s="105">
        <v>695</v>
      </c>
      <c r="D13" s="104">
        <v>128.79083541862761</v>
      </c>
      <c r="E13" s="104">
        <v>166.51428089373087</v>
      </c>
    </row>
    <row r="14" spans="1:5">
      <c r="A14" s="7" t="s">
        <v>74</v>
      </c>
      <c r="B14" s="107">
        <v>0.18444273303032507</v>
      </c>
      <c r="C14" s="108">
        <v>0.28646439393878792</v>
      </c>
      <c r="D14" s="108">
        <v>4.2343197279626502E-2</v>
      </c>
      <c r="E14" s="109">
        <v>6.9045866118438118E-2</v>
      </c>
    </row>
    <row r="15" spans="1:5" ht="25">
      <c r="A15" s="7" t="s">
        <v>75</v>
      </c>
      <c r="B15" s="10">
        <v>1752549394</v>
      </c>
      <c r="C15" s="105">
        <v>1752549394</v>
      </c>
      <c r="D15" s="104">
        <v>1752549394</v>
      </c>
      <c r="E15" s="104">
        <v>1752549394</v>
      </c>
    </row>
    <row r="16" spans="1:5">
      <c r="A16" s="7" t="s">
        <v>76</v>
      </c>
      <c r="B16" s="57">
        <v>465534</v>
      </c>
      <c r="C16" s="110">
        <v>681859</v>
      </c>
      <c r="D16" s="111">
        <v>106874.35432402029</v>
      </c>
      <c r="E16" s="111">
        <v>164346.93533225672</v>
      </c>
    </row>
    <row r="17" spans="1:7">
      <c r="A17" s="7" t="s">
        <v>77</v>
      </c>
      <c r="B17" s="57">
        <v>-995523</v>
      </c>
      <c r="C17" s="110">
        <v>-887783</v>
      </c>
      <c r="D17" s="111">
        <v>-228545.88030028238</v>
      </c>
      <c r="E17" s="111">
        <v>-213980.33213622886</v>
      </c>
    </row>
    <row r="18" spans="1:7">
      <c r="A18" s="7" t="s">
        <v>78</v>
      </c>
      <c r="B18" s="57">
        <v>424789</v>
      </c>
      <c r="C18" s="110">
        <v>-191516</v>
      </c>
      <c r="D18" s="111">
        <v>97521.374664248491</v>
      </c>
      <c r="E18" s="111">
        <v>-46160.669093012606</v>
      </c>
    </row>
    <row r="19" spans="1:7" ht="13" thickBot="1">
      <c r="A19" s="62" t="s">
        <v>79</v>
      </c>
      <c r="B19" s="60">
        <v>-105200</v>
      </c>
      <c r="C19" s="112">
        <v>-397440</v>
      </c>
      <c r="D19" s="113">
        <v>-24151.15131201359</v>
      </c>
      <c r="E19" s="113">
        <v>-95794.065896984743</v>
      </c>
    </row>
    <row r="20" spans="1:7" s="2" customFormat="1" ht="30" customHeight="1" thickBot="1">
      <c r="A20" s="3"/>
      <c r="B20" s="6" t="s">
        <v>178</v>
      </c>
      <c r="C20" s="6" t="s">
        <v>172</v>
      </c>
      <c r="D20" s="6" t="s">
        <v>178</v>
      </c>
      <c r="E20" s="6" t="s">
        <v>172</v>
      </c>
    </row>
    <row r="21" spans="1:7" ht="13">
      <c r="A21" s="61" t="s">
        <v>80</v>
      </c>
      <c r="B21" s="8">
        <v>28207012</v>
      </c>
      <c r="C21" s="8">
        <v>28124185</v>
      </c>
      <c r="D21" s="105">
        <v>6608333.8018929809</v>
      </c>
      <c r="E21" s="14">
        <v>6599597.5595447617</v>
      </c>
      <c r="F21" s="2"/>
      <c r="G21" s="2"/>
    </row>
    <row r="22" spans="1:7" ht="13">
      <c r="A22" s="7" t="s">
        <v>81</v>
      </c>
      <c r="B22" s="10">
        <v>4043539</v>
      </c>
      <c r="C22" s="10">
        <v>3947248</v>
      </c>
      <c r="D22" s="105">
        <v>947319.60453565745</v>
      </c>
      <c r="E22" s="14">
        <v>926257.89041417348</v>
      </c>
      <c r="F22" s="2"/>
      <c r="G22" s="2"/>
    </row>
    <row r="23" spans="1:7" ht="13">
      <c r="A23" s="7" t="s">
        <v>82</v>
      </c>
      <c r="B23" s="10">
        <v>32250551</v>
      </c>
      <c r="C23" s="10">
        <v>32071433</v>
      </c>
      <c r="D23" s="105">
        <v>7555654.4064286388</v>
      </c>
      <c r="E23" s="14">
        <v>7525856.4499589354</v>
      </c>
      <c r="F23" s="2"/>
      <c r="G23" s="2"/>
    </row>
    <row r="24" spans="1:7" ht="13">
      <c r="A24" s="7" t="s">
        <v>83</v>
      </c>
      <c r="B24" s="10">
        <v>8762747</v>
      </c>
      <c r="C24" s="10">
        <v>8762747</v>
      </c>
      <c r="D24" s="105">
        <v>2052934.823353013</v>
      </c>
      <c r="E24" s="14">
        <v>2056258.8290508038</v>
      </c>
      <c r="F24" s="2"/>
      <c r="G24" s="2"/>
    </row>
    <row r="25" spans="1:7" ht="13">
      <c r="A25" s="7" t="s">
        <v>84</v>
      </c>
      <c r="B25" s="10">
        <v>16349738</v>
      </c>
      <c r="C25" s="10">
        <v>16018328</v>
      </c>
      <c r="D25" s="105">
        <v>3830413.7381688692</v>
      </c>
      <c r="E25" s="14">
        <v>3758847.3542179987</v>
      </c>
      <c r="F25" s="2"/>
      <c r="G25" s="2"/>
    </row>
    <row r="26" spans="1:7" ht="13">
      <c r="A26" s="7" t="s">
        <v>85</v>
      </c>
      <c r="B26" s="10">
        <v>30344</v>
      </c>
      <c r="C26" s="10">
        <v>29829</v>
      </c>
      <c r="D26" s="105">
        <v>7108.9869740417962</v>
      </c>
      <c r="E26" s="14">
        <v>6999.64801126364</v>
      </c>
      <c r="F26" s="2"/>
      <c r="G26" s="2"/>
    </row>
    <row r="27" spans="1:7" ht="13">
      <c r="A27" s="7" t="s">
        <v>86</v>
      </c>
      <c r="B27" s="10">
        <v>16380082</v>
      </c>
      <c r="C27" s="10">
        <v>16048157</v>
      </c>
      <c r="D27" s="105">
        <v>3837522.7251429111</v>
      </c>
      <c r="E27" s="14">
        <v>3765847.0022292621</v>
      </c>
      <c r="F27" s="2"/>
      <c r="G27" s="2"/>
    </row>
    <row r="28" spans="1:7" ht="13">
      <c r="A28" s="7" t="s">
        <v>87</v>
      </c>
      <c r="B28" s="10">
        <v>11516274</v>
      </c>
      <c r="C28" s="10">
        <v>8583950</v>
      </c>
      <c r="D28" s="105">
        <v>2698030.6438009562</v>
      </c>
      <c r="E28" s="14">
        <v>2014302.4756541124</v>
      </c>
      <c r="F28" s="2"/>
      <c r="G28" s="2"/>
    </row>
    <row r="29" spans="1:7" ht="13">
      <c r="A29" s="7" t="s">
        <v>88</v>
      </c>
      <c r="B29" s="10">
        <v>4354195</v>
      </c>
      <c r="C29" s="10">
        <v>7439326</v>
      </c>
      <c r="D29" s="105">
        <v>1020100.0374847719</v>
      </c>
      <c r="E29" s="14">
        <v>1745705.9720755604</v>
      </c>
      <c r="F29" s="2"/>
      <c r="G29" s="2"/>
    </row>
    <row r="30" spans="1:7" ht="13.5" thickBot="1">
      <c r="A30" s="62" t="s">
        <v>89</v>
      </c>
      <c r="B30" s="11">
        <v>15870469</v>
      </c>
      <c r="C30" s="11">
        <v>16023276</v>
      </c>
      <c r="D30" s="105">
        <v>3718130.6812857278</v>
      </c>
      <c r="E30" s="14">
        <v>3760008.4477296728</v>
      </c>
      <c r="F30" s="2"/>
      <c r="G30" s="2"/>
    </row>
    <row r="31" spans="1:7" ht="30" customHeight="1" thickBot="1">
      <c r="A31" s="284" t="s">
        <v>34</v>
      </c>
      <c r="B31" s="285"/>
      <c r="C31" s="285"/>
      <c r="D31" s="285"/>
      <c r="E31" s="286"/>
      <c r="F31" s="2"/>
      <c r="G31" s="2"/>
    </row>
    <row r="32" spans="1:7" ht="17.25" customHeight="1" thickBot="1">
      <c r="A32" s="315"/>
      <c r="B32" s="288" t="s">
        <v>1</v>
      </c>
      <c r="C32" s="321"/>
      <c r="D32" s="290" t="s">
        <v>2</v>
      </c>
      <c r="E32" s="291"/>
      <c r="F32" s="2"/>
      <c r="G32" s="2"/>
    </row>
    <row r="33" spans="1:7" ht="46.5" customHeight="1" thickBot="1">
      <c r="A33" s="316"/>
      <c r="B33" s="5" t="s">
        <v>176</v>
      </c>
      <c r="C33" s="5" t="s">
        <v>31</v>
      </c>
      <c r="D33" s="5" t="s">
        <v>176</v>
      </c>
      <c r="E33" s="5" t="s">
        <v>31</v>
      </c>
      <c r="F33" s="2"/>
      <c r="G33" s="2"/>
    </row>
    <row r="34" spans="1:7" ht="13">
      <c r="A34" s="61" t="s">
        <v>65</v>
      </c>
      <c r="B34" s="8">
        <v>2017949</v>
      </c>
      <c r="C34" s="102">
        <v>2436550</v>
      </c>
      <c r="D34" s="102">
        <v>463267.98135861702</v>
      </c>
      <c r="E34" s="32">
        <v>587276.14548434527</v>
      </c>
      <c r="F34" s="2"/>
      <c r="G34" s="2"/>
    </row>
    <row r="35" spans="1:7" ht="13">
      <c r="A35" s="7" t="s">
        <v>166</v>
      </c>
      <c r="B35" s="111">
        <v>-2962</v>
      </c>
      <c r="C35" s="105">
        <v>24188</v>
      </c>
      <c r="D35" s="111">
        <v>-679.99724511581985</v>
      </c>
      <c r="E35" s="32">
        <v>5829.9790305864199</v>
      </c>
      <c r="F35" s="2"/>
      <c r="G35" s="2"/>
    </row>
    <row r="36" spans="1:7" ht="13">
      <c r="A36" s="7" t="s">
        <v>214</v>
      </c>
      <c r="B36" s="111">
        <v>40979</v>
      </c>
      <c r="C36" s="105">
        <v>88666</v>
      </c>
      <c r="D36" s="111">
        <v>9407.6999012833166</v>
      </c>
      <c r="E36" s="32">
        <v>21370.965798163368</v>
      </c>
      <c r="F36" s="2"/>
      <c r="G36" s="2"/>
    </row>
    <row r="37" spans="1:7" ht="13">
      <c r="A37" s="7" t="s">
        <v>67</v>
      </c>
      <c r="B37" s="111">
        <v>60454</v>
      </c>
      <c r="C37" s="105">
        <v>85812</v>
      </c>
      <c r="D37" s="111">
        <v>13878.647351867581</v>
      </c>
      <c r="E37" s="32">
        <v>20683.07262165875</v>
      </c>
      <c r="F37" s="2"/>
      <c r="G37" s="2"/>
    </row>
    <row r="38" spans="1:7" ht="13">
      <c r="A38" s="7" t="s">
        <v>70</v>
      </c>
      <c r="B38" s="57">
        <v>20378</v>
      </c>
      <c r="C38" s="110">
        <v>12572</v>
      </c>
      <c r="D38" s="111">
        <v>4678.2524851351036</v>
      </c>
      <c r="E38" s="79">
        <v>3030.20077610933</v>
      </c>
      <c r="F38" s="2"/>
      <c r="G38" s="2"/>
    </row>
    <row r="39" spans="1:7" ht="13">
      <c r="A39" s="7" t="s">
        <v>71</v>
      </c>
      <c r="B39" s="111">
        <v>80832</v>
      </c>
      <c r="C39" s="105">
        <v>98384</v>
      </c>
      <c r="D39" s="111">
        <v>18556.899837002686</v>
      </c>
      <c r="E39" s="32">
        <v>23713.27339776808</v>
      </c>
      <c r="F39" s="2"/>
      <c r="G39" s="2"/>
    </row>
    <row r="40" spans="1:7" ht="13">
      <c r="A40" s="7" t="s">
        <v>74</v>
      </c>
      <c r="B40" s="114">
        <v>0.03</v>
      </c>
      <c r="C40" s="115">
        <v>4.8964097841569881E-2</v>
      </c>
      <c r="D40" s="114">
        <v>6.8872104501939892E-3</v>
      </c>
      <c r="E40" s="34">
        <v>1.1801705956173896E-2</v>
      </c>
      <c r="F40" s="2"/>
      <c r="G40" s="2"/>
    </row>
    <row r="41" spans="1:7" ht="25.5">
      <c r="A41" s="7" t="s">
        <v>75</v>
      </c>
      <c r="B41" s="10">
        <v>1752549394</v>
      </c>
      <c r="C41" s="105">
        <v>1752549394</v>
      </c>
      <c r="D41" s="104">
        <v>1752549394</v>
      </c>
      <c r="E41" s="32">
        <v>1752549394</v>
      </c>
      <c r="F41" s="2"/>
      <c r="G41" s="2"/>
    </row>
    <row r="42" spans="1:7" ht="13">
      <c r="A42" s="7" t="s">
        <v>76</v>
      </c>
      <c r="B42" s="57">
        <v>-284965</v>
      </c>
      <c r="C42" s="110">
        <v>109134</v>
      </c>
      <c r="D42" s="111">
        <v>-65420.464197984344</v>
      </c>
      <c r="E42" s="79">
        <v>26304.321627419315</v>
      </c>
      <c r="F42" s="2"/>
      <c r="G42" s="2"/>
    </row>
    <row r="43" spans="1:7" ht="13">
      <c r="A43" s="7" t="s">
        <v>77</v>
      </c>
      <c r="B43" s="57">
        <v>-314582</v>
      </c>
      <c r="C43" s="110">
        <v>-328171</v>
      </c>
      <c r="D43" s="111">
        <v>-72219.747928097524</v>
      </c>
      <c r="E43" s="79">
        <v>-79098.315216081362</v>
      </c>
      <c r="F43" s="2"/>
      <c r="G43" s="2"/>
    </row>
    <row r="44" spans="1:7" ht="13">
      <c r="A44" s="7" t="s">
        <v>78</v>
      </c>
      <c r="B44" s="57">
        <v>558328</v>
      </c>
      <c r="C44" s="110">
        <v>-187457</v>
      </c>
      <c r="D44" s="111">
        <v>128177.41454119699</v>
      </c>
      <c r="E44" s="79">
        <v>-45182.337487044759</v>
      </c>
      <c r="F44" s="2"/>
      <c r="G44" s="2"/>
    </row>
    <row r="45" spans="1:7" ht="13.5" thickBot="1">
      <c r="A45" s="62" t="s">
        <v>90</v>
      </c>
      <c r="B45" s="60">
        <v>-41219</v>
      </c>
      <c r="C45" s="112">
        <v>-406494</v>
      </c>
      <c r="D45" s="111">
        <v>-9462.7975848848691</v>
      </c>
      <c r="E45" s="79">
        <v>-97976.33107570681</v>
      </c>
      <c r="F45" s="2"/>
      <c r="G45" s="2"/>
    </row>
    <row r="46" spans="1:7" ht="27.75" customHeight="1" thickBot="1">
      <c r="A46" s="4"/>
      <c r="B46" s="6" t="s">
        <v>178</v>
      </c>
      <c r="C46" s="6" t="s">
        <v>172</v>
      </c>
      <c r="D46" s="6" t="s">
        <v>178</v>
      </c>
      <c r="E46" s="116" t="s">
        <v>172</v>
      </c>
      <c r="F46" s="2"/>
      <c r="G46" s="2"/>
    </row>
    <row r="47" spans="1:7" ht="13">
      <c r="A47" s="61" t="s">
        <v>80</v>
      </c>
      <c r="B47" s="8">
        <v>24017407</v>
      </c>
      <c r="C47" s="102">
        <v>24866370</v>
      </c>
      <c r="D47" s="102">
        <v>5626793.8806110024</v>
      </c>
      <c r="E47" s="30">
        <v>5835121.4361140449</v>
      </c>
      <c r="F47" s="2"/>
      <c r="G47" s="2"/>
    </row>
    <row r="48" spans="1:7" ht="13">
      <c r="A48" s="7" t="s">
        <v>81</v>
      </c>
      <c r="B48" s="10">
        <v>3049505</v>
      </c>
      <c r="C48" s="105">
        <v>1607786</v>
      </c>
      <c r="D48" s="104">
        <v>714437.49414300441</v>
      </c>
      <c r="E48" s="32">
        <v>377281.70831866714</v>
      </c>
      <c r="F48" s="2"/>
      <c r="G48" s="2"/>
    </row>
    <row r="49" spans="1:7" ht="13">
      <c r="A49" s="7" t="s">
        <v>82</v>
      </c>
      <c r="B49" s="10">
        <v>27066912</v>
      </c>
      <c r="C49" s="105">
        <v>26474156</v>
      </c>
      <c r="D49" s="104">
        <v>6341231.374754007</v>
      </c>
      <c r="E49" s="32">
        <v>6212403.1444327114</v>
      </c>
      <c r="F49" s="2"/>
      <c r="G49" s="2"/>
    </row>
    <row r="50" spans="1:7" ht="13">
      <c r="A50" s="7" t="s">
        <v>83</v>
      </c>
      <c r="B50" s="10">
        <v>8762747</v>
      </c>
      <c r="C50" s="105">
        <v>8762747</v>
      </c>
      <c r="D50" s="104">
        <v>2052934.823353013</v>
      </c>
      <c r="E50" s="32">
        <v>2056258.8290508038</v>
      </c>
      <c r="F50" s="2"/>
      <c r="G50" s="2"/>
    </row>
    <row r="51" spans="1:7" ht="13">
      <c r="A51" s="7" t="s">
        <v>86</v>
      </c>
      <c r="B51" s="10">
        <v>16673329</v>
      </c>
      <c r="C51" s="105">
        <v>16592497</v>
      </c>
      <c r="D51" s="104">
        <v>3906223.5806391155</v>
      </c>
      <c r="E51" s="32">
        <v>3893581.3680628887</v>
      </c>
      <c r="F51" s="2"/>
      <c r="G51" s="2"/>
    </row>
    <row r="52" spans="1:7" ht="13">
      <c r="A52" s="7" t="s">
        <v>87</v>
      </c>
      <c r="B52" s="10">
        <v>7881216</v>
      </c>
      <c r="C52" s="105">
        <v>5069118</v>
      </c>
      <c r="D52" s="104">
        <v>1846409.8959797584</v>
      </c>
      <c r="E52" s="32">
        <v>1189514.9595212953</v>
      </c>
      <c r="F52" s="2"/>
      <c r="G52" s="2"/>
    </row>
    <row r="53" spans="1:7" ht="13">
      <c r="A53" s="7" t="s">
        <v>88</v>
      </c>
      <c r="B53" s="10">
        <v>2512367</v>
      </c>
      <c r="C53" s="105">
        <v>4812541</v>
      </c>
      <c r="D53" s="104">
        <v>588596.89813513262</v>
      </c>
      <c r="E53" s="32">
        <v>1129306.8168485276</v>
      </c>
      <c r="F53" s="2"/>
      <c r="G53" s="2"/>
    </row>
    <row r="54" spans="1:7" ht="13.5" thickBot="1">
      <c r="A54" s="65" t="s">
        <v>89</v>
      </c>
      <c r="B54" s="11">
        <v>10393583</v>
      </c>
      <c r="C54" s="117">
        <v>9881659</v>
      </c>
      <c r="D54" s="118">
        <v>2435006.794114891</v>
      </c>
      <c r="E54" s="118">
        <v>2318821.7763698231</v>
      </c>
      <c r="F54" s="2"/>
      <c r="G54" s="2"/>
    </row>
    <row r="55" spans="1:7" ht="13">
      <c r="F55" s="2"/>
      <c r="G55" s="2"/>
    </row>
    <row r="56" spans="1:7" ht="13">
      <c r="F56" s="2"/>
      <c r="G56" s="2"/>
    </row>
    <row r="57" spans="1:7">
      <c r="A57" s="1" t="s">
        <v>184</v>
      </c>
    </row>
    <row r="58" spans="1:7" ht="25.5" customHeight="1">
      <c r="A58" s="278" t="s">
        <v>179</v>
      </c>
      <c r="B58" s="287"/>
      <c r="C58" s="287"/>
      <c r="D58" s="287"/>
      <c r="E58" s="287"/>
    </row>
    <row r="59" spans="1:7" ht="39" customHeight="1">
      <c r="A59" s="278" t="s">
        <v>282</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59"/>
  <sheetViews>
    <sheetView workbookViewId="0">
      <selection activeCell="G10" sqref="G10"/>
    </sheetView>
  </sheetViews>
  <sheetFormatPr defaultColWidth="9" defaultRowHeight="12.5"/>
  <cols>
    <col min="1" max="1" width="47.0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182</v>
      </c>
      <c r="C2" s="5" t="s">
        <v>181</v>
      </c>
      <c r="D2" s="5" t="s">
        <v>182</v>
      </c>
      <c r="E2" s="5" t="s">
        <v>181</v>
      </c>
    </row>
    <row r="3" spans="1:5" s="2" customFormat="1" ht="27" customHeight="1" thickBot="1">
      <c r="A3" s="281" t="s">
        <v>3</v>
      </c>
      <c r="B3" s="282"/>
      <c r="C3" s="282"/>
      <c r="D3" s="282"/>
      <c r="E3" s="283"/>
    </row>
    <row r="4" spans="1:5">
      <c r="A4" s="61" t="s">
        <v>65</v>
      </c>
      <c r="B4" s="8">
        <v>8942857</v>
      </c>
      <c r="C4" s="8">
        <v>9256614</v>
      </c>
      <c r="D4" s="13">
        <v>2041515.1238443102</v>
      </c>
      <c r="E4" s="14">
        <v>2239088.0723736724</v>
      </c>
    </row>
    <row r="5" spans="1:5">
      <c r="A5" s="7" t="s">
        <v>66</v>
      </c>
      <c r="B5" s="10">
        <v>133645</v>
      </c>
      <c r="C5" s="10">
        <v>1044302</v>
      </c>
      <c r="D5" s="13">
        <v>30509.074306586008</v>
      </c>
      <c r="E5" s="14">
        <v>252606.85518008756</v>
      </c>
    </row>
    <row r="6" spans="1:5">
      <c r="A6" s="7" t="s">
        <v>214</v>
      </c>
      <c r="B6" s="10">
        <v>32675</v>
      </c>
      <c r="C6" s="10">
        <v>858803</v>
      </c>
      <c r="D6" s="13">
        <v>7459.1941559182751</v>
      </c>
      <c r="E6" s="14">
        <v>207736.38760552477</v>
      </c>
    </row>
    <row r="7" spans="1:5">
      <c r="A7" s="7" t="s">
        <v>67</v>
      </c>
      <c r="B7" s="10">
        <v>4717</v>
      </c>
      <c r="C7" s="10">
        <v>720387</v>
      </c>
      <c r="D7" s="13">
        <v>1076.8177148727316</v>
      </c>
      <c r="E7" s="14">
        <v>174254.85595413754</v>
      </c>
    </row>
    <row r="8" spans="1:5">
      <c r="A8" s="7" t="s">
        <v>68</v>
      </c>
      <c r="B8" s="10">
        <v>3435</v>
      </c>
      <c r="C8" s="10">
        <v>718524</v>
      </c>
      <c r="D8" s="13">
        <v>784.15705969638179</v>
      </c>
      <c r="E8" s="14">
        <v>173804.21373454924</v>
      </c>
    </row>
    <row r="9" spans="1:5">
      <c r="A9" s="7" t="s">
        <v>69</v>
      </c>
      <c r="B9" s="10">
        <v>1282</v>
      </c>
      <c r="C9" s="10">
        <v>1863</v>
      </c>
      <c r="D9" s="13">
        <v>292.66065517634974</v>
      </c>
      <c r="E9" s="14">
        <v>450.64221958830217</v>
      </c>
    </row>
    <row r="10" spans="1:5">
      <c r="A10" s="7" t="s">
        <v>70</v>
      </c>
      <c r="B10" s="56">
        <v>48369</v>
      </c>
      <c r="C10" s="56">
        <v>40324</v>
      </c>
      <c r="D10" s="100">
        <v>11041.890195183199</v>
      </c>
      <c r="E10" s="14">
        <v>9753.9972424469652</v>
      </c>
    </row>
    <row r="11" spans="1:5">
      <c r="A11" s="7" t="s">
        <v>71</v>
      </c>
      <c r="B11" s="10">
        <v>53086</v>
      </c>
      <c r="C11" s="10">
        <v>760711</v>
      </c>
      <c r="D11" s="13">
        <v>12118.707910055931</v>
      </c>
      <c r="E11" s="14">
        <v>184008.8531965845</v>
      </c>
    </row>
    <row r="12" spans="1:5" ht="25">
      <c r="A12" s="7" t="s">
        <v>72</v>
      </c>
      <c r="B12" s="10">
        <v>51804</v>
      </c>
      <c r="C12" s="10">
        <v>758846</v>
      </c>
      <c r="D12" s="13">
        <v>11826.047254879581</v>
      </c>
      <c r="E12" s="14">
        <v>183557.72719576207</v>
      </c>
    </row>
    <row r="13" spans="1:5" ht="25">
      <c r="A13" s="7" t="s">
        <v>73</v>
      </c>
      <c r="B13" s="10">
        <v>1282</v>
      </c>
      <c r="C13" s="10">
        <v>1865</v>
      </c>
      <c r="D13" s="13">
        <v>292.66065517634974</v>
      </c>
      <c r="E13" s="14">
        <v>451.12600082242807</v>
      </c>
    </row>
    <row r="14" spans="1:5">
      <c r="A14" s="7" t="s">
        <v>74</v>
      </c>
      <c r="B14" s="12">
        <v>1.9600018189273359E-3</v>
      </c>
      <c r="C14" s="12">
        <v>0.40998787392807712</v>
      </c>
      <c r="D14" s="18">
        <v>4.4743792236670154E-4</v>
      </c>
      <c r="E14" s="19">
        <v>9.9172219812795309E-2</v>
      </c>
    </row>
    <row r="15" spans="1:5">
      <c r="A15" s="7" t="s">
        <v>75</v>
      </c>
      <c r="B15" s="10">
        <v>1752549394</v>
      </c>
      <c r="C15" s="10">
        <v>1752549394</v>
      </c>
      <c r="D15" s="13">
        <v>1752549394</v>
      </c>
      <c r="E15" s="14">
        <v>1752549394</v>
      </c>
    </row>
    <row r="16" spans="1:5">
      <c r="A16" s="7" t="s">
        <v>76</v>
      </c>
      <c r="B16" s="57">
        <v>1417171</v>
      </c>
      <c r="C16" s="57">
        <v>1621060</v>
      </c>
      <c r="D16" s="58">
        <v>323518.09154206142</v>
      </c>
      <c r="E16" s="59">
        <v>392119.20369608863</v>
      </c>
    </row>
    <row r="17" spans="1:5">
      <c r="A17" s="7" t="s">
        <v>77</v>
      </c>
      <c r="B17" s="57">
        <v>-1904372</v>
      </c>
      <c r="C17" s="57">
        <v>-1813261</v>
      </c>
      <c r="D17" s="58">
        <v>-434738.50017121335</v>
      </c>
      <c r="E17" s="59">
        <v>-438610.8221862074</v>
      </c>
    </row>
    <row r="18" spans="1:5">
      <c r="A18" s="7" t="s">
        <v>78</v>
      </c>
      <c r="B18" s="57">
        <v>453459</v>
      </c>
      <c r="C18" s="57">
        <v>-337570</v>
      </c>
      <c r="D18" s="58">
        <v>103517.63497317658</v>
      </c>
      <c r="E18" s="59">
        <v>-81655.015601944804</v>
      </c>
    </row>
    <row r="19" spans="1:5" ht="13" thickBot="1">
      <c r="A19" s="62" t="s">
        <v>79</v>
      </c>
      <c r="B19" s="60">
        <v>-33742</v>
      </c>
      <c r="C19" s="60">
        <v>-529771</v>
      </c>
      <c r="D19" s="58">
        <v>-7702.7736559753457</v>
      </c>
      <c r="E19" s="59">
        <v>-128146.63409206357</v>
      </c>
    </row>
    <row r="20" spans="1:5" s="2" customFormat="1" ht="30" customHeight="1" thickBot="1">
      <c r="A20" s="3"/>
      <c r="B20" s="6" t="s">
        <v>180</v>
      </c>
      <c r="C20" s="6" t="s">
        <v>172</v>
      </c>
      <c r="D20" s="6" t="s">
        <v>180</v>
      </c>
      <c r="E20" s="6" t="s">
        <v>172</v>
      </c>
    </row>
    <row r="21" spans="1:5">
      <c r="A21" s="61" t="s">
        <v>80</v>
      </c>
      <c r="B21" s="8">
        <v>27904122</v>
      </c>
      <c r="C21" s="8">
        <v>28124185</v>
      </c>
      <c r="D21" s="13">
        <v>6305303.8074793806</v>
      </c>
      <c r="E21" s="14">
        <v>6599596.5595447598</v>
      </c>
    </row>
    <row r="22" spans="1:5">
      <c r="A22" s="7" t="s">
        <v>81</v>
      </c>
      <c r="B22" s="10">
        <v>3757700</v>
      </c>
      <c r="C22" s="10">
        <v>3947248</v>
      </c>
      <c r="D22" s="13">
        <v>849101.79640718549</v>
      </c>
      <c r="E22" s="14">
        <v>926257.89041417348</v>
      </c>
    </row>
    <row r="23" spans="1:5">
      <c r="A23" s="7" t="s">
        <v>82</v>
      </c>
      <c r="B23" s="10">
        <v>31661822</v>
      </c>
      <c r="C23" s="10">
        <v>32071433</v>
      </c>
      <c r="D23" s="13">
        <v>7154405.6038865661</v>
      </c>
      <c r="E23" s="14">
        <v>7525855.44995894</v>
      </c>
    </row>
    <row r="24" spans="1:5">
      <c r="A24" s="7" t="s">
        <v>83</v>
      </c>
      <c r="B24" s="10">
        <v>8762747</v>
      </c>
      <c r="C24" s="10">
        <v>8762747</v>
      </c>
      <c r="D24" s="13">
        <v>1980058.0725341768</v>
      </c>
      <c r="E24" s="14">
        <v>2056258.8290508038</v>
      </c>
    </row>
    <row r="25" spans="1:5">
      <c r="A25" s="7" t="s">
        <v>84</v>
      </c>
      <c r="B25" s="10">
        <v>16056107</v>
      </c>
      <c r="C25" s="10">
        <v>16018328</v>
      </c>
      <c r="D25" s="13">
        <v>3628088.803525025</v>
      </c>
      <c r="E25" s="14">
        <v>3758847.3542179987</v>
      </c>
    </row>
    <row r="26" spans="1:5">
      <c r="A26" s="7" t="s">
        <v>85</v>
      </c>
      <c r="B26" s="10">
        <v>28016</v>
      </c>
      <c r="C26" s="10">
        <v>29829</v>
      </c>
      <c r="D26" s="13">
        <v>6330.5841147892888</v>
      </c>
      <c r="E26" s="14">
        <v>6999.64801126364</v>
      </c>
    </row>
    <row r="27" spans="1:5">
      <c r="A27" s="7" t="s">
        <v>86</v>
      </c>
      <c r="B27" s="10">
        <v>16084123</v>
      </c>
      <c r="C27" s="10">
        <v>16048157</v>
      </c>
      <c r="D27" s="13">
        <v>3634420.3876398145</v>
      </c>
      <c r="E27" s="14">
        <v>3765847.0022292621</v>
      </c>
    </row>
    <row r="28" spans="1:5">
      <c r="A28" s="7" t="s">
        <v>87</v>
      </c>
      <c r="B28" s="10">
        <v>11387310</v>
      </c>
      <c r="C28" s="10">
        <v>8583950</v>
      </c>
      <c r="D28" s="13">
        <v>2573111.6426392496</v>
      </c>
      <c r="E28" s="14">
        <v>2014302.4756541124</v>
      </c>
    </row>
    <row r="29" spans="1:5">
      <c r="A29" s="7" t="s">
        <v>88</v>
      </c>
      <c r="B29" s="10">
        <v>4190389</v>
      </c>
      <c r="C29" s="10">
        <v>7439326</v>
      </c>
      <c r="D29" s="13">
        <v>946873.57360750192</v>
      </c>
      <c r="E29" s="14">
        <v>1745705.9720755604</v>
      </c>
    </row>
    <row r="30" spans="1:5" ht="13" thickBot="1">
      <c r="A30" s="62" t="s">
        <v>89</v>
      </c>
      <c r="B30" s="11">
        <v>15577699</v>
      </c>
      <c r="C30" s="11">
        <v>16023276</v>
      </c>
      <c r="D30" s="13">
        <v>3519986.2162467516</v>
      </c>
      <c r="E30" s="14">
        <v>3760008.4477296728</v>
      </c>
    </row>
    <row r="31" spans="1:5" ht="30" customHeight="1" thickBot="1">
      <c r="A31" s="284" t="s">
        <v>34</v>
      </c>
      <c r="B31" s="285"/>
      <c r="C31" s="285"/>
      <c r="D31" s="285"/>
      <c r="E31" s="286"/>
    </row>
    <row r="32" spans="1:5" ht="17.25" customHeight="1" thickBot="1">
      <c r="A32" s="292"/>
      <c r="B32" s="317" t="s">
        <v>1</v>
      </c>
      <c r="C32" s="318"/>
      <c r="D32" s="319" t="s">
        <v>2</v>
      </c>
      <c r="E32" s="320"/>
    </row>
    <row r="33" spans="1:5" ht="46.5" customHeight="1" thickBot="1">
      <c r="A33" s="293"/>
      <c r="B33" s="5" t="s">
        <v>182</v>
      </c>
      <c r="C33" s="5" t="s">
        <v>183</v>
      </c>
      <c r="D33" s="5" t="s">
        <v>182</v>
      </c>
      <c r="E33" s="5" t="s">
        <v>183</v>
      </c>
    </row>
    <row r="34" spans="1:5">
      <c r="A34" s="61" t="s">
        <v>65</v>
      </c>
      <c r="B34" s="8">
        <v>3990123</v>
      </c>
      <c r="C34" s="8">
        <v>4643560</v>
      </c>
      <c r="D34" s="13">
        <v>910883.00422326231</v>
      </c>
      <c r="E34" s="14">
        <v>1123233.5937688977</v>
      </c>
    </row>
    <row r="35" spans="1:5">
      <c r="A35" s="7" t="s">
        <v>166</v>
      </c>
      <c r="B35" s="10">
        <v>19025</v>
      </c>
      <c r="C35" s="10">
        <v>31286</v>
      </c>
      <c r="D35" s="13">
        <v>4343.1115169501199</v>
      </c>
      <c r="E35" s="14">
        <v>7567.7898454318956</v>
      </c>
    </row>
    <row r="36" spans="1:5">
      <c r="A36" s="7" t="s">
        <v>214</v>
      </c>
      <c r="B36" s="10">
        <v>552238</v>
      </c>
      <c r="C36" s="10">
        <v>1539774</v>
      </c>
      <c r="D36" s="13">
        <v>126067.34391051251</v>
      </c>
      <c r="E36" s="14">
        <v>372456.88299750851</v>
      </c>
    </row>
    <row r="37" spans="1:5">
      <c r="A37" s="7" t="s">
        <v>67</v>
      </c>
      <c r="B37" s="10">
        <v>549911</v>
      </c>
      <c r="C37" s="10">
        <v>1537158</v>
      </c>
      <c r="D37" s="13">
        <v>125536.12601301222</v>
      </c>
      <c r="E37" s="14">
        <v>371824.09714327182</v>
      </c>
    </row>
    <row r="38" spans="1:5">
      <c r="A38" s="7" t="s">
        <v>70</v>
      </c>
      <c r="B38" s="57">
        <v>39587</v>
      </c>
      <c r="C38" s="57">
        <v>39398</v>
      </c>
      <c r="D38" s="58">
        <v>9037.0962218924797</v>
      </c>
      <c r="E38" s="59">
        <v>9530.0065310466598</v>
      </c>
    </row>
    <row r="39" spans="1:5">
      <c r="A39" s="7" t="s">
        <v>71</v>
      </c>
      <c r="B39" s="10">
        <v>589498</v>
      </c>
      <c r="C39" s="10">
        <v>1576556</v>
      </c>
      <c r="D39" s="13">
        <v>134573.22223490471</v>
      </c>
      <c r="E39" s="14">
        <v>381354.10367431847</v>
      </c>
    </row>
    <row r="40" spans="1:5">
      <c r="A40" s="7" t="s">
        <v>74</v>
      </c>
      <c r="B40" s="12">
        <v>0.31</v>
      </c>
      <c r="C40" s="12">
        <v>0.87709824628201039</v>
      </c>
      <c r="D40" s="18">
        <v>7.0768177148727324E-2</v>
      </c>
      <c r="E40" s="19">
        <v>0.21216183601799918</v>
      </c>
    </row>
    <row r="41" spans="1:5">
      <c r="A41" s="7" t="s">
        <v>75</v>
      </c>
      <c r="B41" s="10">
        <v>1752549394</v>
      </c>
      <c r="C41" s="10">
        <v>1752549394</v>
      </c>
      <c r="D41" s="13">
        <v>1752549394</v>
      </c>
      <c r="E41" s="14">
        <v>1752549394</v>
      </c>
    </row>
    <row r="42" spans="1:5">
      <c r="A42" s="7" t="s">
        <v>76</v>
      </c>
      <c r="B42" s="57">
        <v>-148907</v>
      </c>
      <c r="C42" s="57">
        <v>152973</v>
      </c>
      <c r="D42" s="58">
        <v>-33993.151466727548</v>
      </c>
      <c r="E42" s="59">
        <v>37002.733363972809</v>
      </c>
    </row>
    <row r="43" spans="1:5">
      <c r="A43" s="7" t="s">
        <v>77</v>
      </c>
      <c r="B43" s="57">
        <v>128447</v>
      </c>
      <c r="C43" s="57">
        <v>253885</v>
      </c>
      <c r="D43" s="58">
        <v>29322.451774911544</v>
      </c>
      <c r="E43" s="59">
        <v>61412.399313030648</v>
      </c>
    </row>
    <row r="44" spans="1:5">
      <c r="A44" s="7" t="s">
        <v>78</v>
      </c>
      <c r="B44" s="57">
        <v>394791</v>
      </c>
      <c r="C44" s="57">
        <v>-359621</v>
      </c>
      <c r="D44" s="58">
        <v>90124.64330555874</v>
      </c>
      <c r="E44" s="59">
        <v>-86988.945598800216</v>
      </c>
    </row>
    <row r="45" spans="1:5" ht="13" thickBot="1">
      <c r="A45" s="62" t="s">
        <v>90</v>
      </c>
      <c r="B45" s="60">
        <v>374331</v>
      </c>
      <c r="C45" s="60">
        <v>47237</v>
      </c>
      <c r="D45" s="58">
        <v>85453.943613742726</v>
      </c>
      <c r="E45" s="59">
        <v>11426.187078203237</v>
      </c>
    </row>
    <row r="46" spans="1:5" ht="27.75" customHeight="1" thickBot="1">
      <c r="A46" s="4"/>
      <c r="B46" s="6" t="s">
        <v>180</v>
      </c>
      <c r="C46" s="6" t="s">
        <v>172</v>
      </c>
      <c r="D46" s="6" t="s">
        <v>180</v>
      </c>
      <c r="E46" s="6" t="s">
        <v>172</v>
      </c>
    </row>
    <row r="47" spans="1:5">
      <c r="A47" s="61" t="s">
        <v>80</v>
      </c>
      <c r="B47" s="8">
        <v>25706909</v>
      </c>
      <c r="C47" s="8">
        <v>24866370</v>
      </c>
      <c r="D47" s="8">
        <v>5808814.5972206527</v>
      </c>
      <c r="E47" s="9">
        <v>5835121.4361140449</v>
      </c>
    </row>
    <row r="48" spans="1:5">
      <c r="A48" s="7" t="s">
        <v>81</v>
      </c>
      <c r="B48" s="10">
        <v>1578232</v>
      </c>
      <c r="C48" s="10">
        <v>1607786</v>
      </c>
      <c r="D48" s="15">
        <v>356622.30256468192</v>
      </c>
      <c r="E48" s="14">
        <v>377281.70831866714</v>
      </c>
    </row>
    <row r="49" spans="1:5">
      <c r="A49" s="7" t="s">
        <v>82</v>
      </c>
      <c r="B49" s="10">
        <v>27285141</v>
      </c>
      <c r="C49" s="10">
        <v>26474156</v>
      </c>
      <c r="D49" s="15">
        <v>6165436.8997853342</v>
      </c>
      <c r="E49" s="14">
        <v>6212403.1444327114</v>
      </c>
    </row>
    <row r="50" spans="1:5">
      <c r="A50" s="7" t="s">
        <v>83</v>
      </c>
      <c r="B50" s="10">
        <v>8762747</v>
      </c>
      <c r="C50" s="10">
        <v>8762747</v>
      </c>
      <c r="D50" s="15">
        <v>1980058.0725341768</v>
      </c>
      <c r="E50" s="14">
        <v>2056258.8290508038</v>
      </c>
    </row>
    <row r="51" spans="1:5">
      <c r="A51" s="7" t="s">
        <v>86</v>
      </c>
      <c r="B51" s="10">
        <v>17181995</v>
      </c>
      <c r="C51" s="10">
        <v>16592497</v>
      </c>
      <c r="D51" s="15">
        <v>3882498.0228222795</v>
      </c>
      <c r="E51" s="14">
        <v>3893581.3680628887</v>
      </c>
    </row>
    <row r="52" spans="1:5">
      <c r="A52" s="7" t="s">
        <v>87</v>
      </c>
      <c r="B52" s="10">
        <v>7916502</v>
      </c>
      <c r="C52" s="10">
        <v>5069118</v>
      </c>
      <c r="D52" s="15">
        <v>1788837.8714269572</v>
      </c>
      <c r="E52" s="14">
        <v>1189514.9595212953</v>
      </c>
    </row>
    <row r="53" spans="1:5">
      <c r="A53" s="7" t="s">
        <v>88</v>
      </c>
      <c r="B53" s="10">
        <v>2186644</v>
      </c>
      <c r="C53" s="10">
        <v>4812541</v>
      </c>
      <c r="D53" s="15">
        <v>494101.00553609757</v>
      </c>
      <c r="E53" s="14">
        <v>1129306.8168485276</v>
      </c>
    </row>
    <row r="54" spans="1:5" ht="13" thickBot="1">
      <c r="A54" s="65" t="s">
        <v>89</v>
      </c>
      <c r="B54" s="11">
        <v>10103146</v>
      </c>
      <c r="C54" s="11">
        <v>9881659</v>
      </c>
      <c r="D54" s="16">
        <v>2282938.8769630548</v>
      </c>
      <c r="E54" s="27">
        <v>2318821.7763698231</v>
      </c>
    </row>
    <row r="57" spans="1:5">
      <c r="A57" s="1" t="s">
        <v>185</v>
      </c>
    </row>
    <row r="58" spans="1:5" ht="25.5" customHeight="1">
      <c r="A58" s="278" t="s">
        <v>186</v>
      </c>
      <c r="B58" s="287"/>
      <c r="C58" s="287"/>
      <c r="D58" s="287"/>
      <c r="E58" s="287"/>
    </row>
    <row r="59" spans="1:5" ht="39" customHeight="1">
      <c r="A59" s="278" t="s">
        <v>281</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59"/>
  <sheetViews>
    <sheetView workbookViewId="0">
      <selection activeCell="A9" sqref="A9"/>
    </sheetView>
  </sheetViews>
  <sheetFormatPr defaultColWidth="9" defaultRowHeight="12.5"/>
  <cols>
    <col min="1" max="1" width="46.0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187</v>
      </c>
      <c r="C2" s="5" t="s">
        <v>188</v>
      </c>
      <c r="D2" s="5" t="s">
        <v>187</v>
      </c>
      <c r="E2" s="5" t="s">
        <v>188</v>
      </c>
    </row>
    <row r="3" spans="1:5" s="2" customFormat="1" ht="27" customHeight="1" thickBot="1">
      <c r="A3" s="281" t="s">
        <v>3</v>
      </c>
      <c r="B3" s="282"/>
      <c r="C3" s="282"/>
      <c r="D3" s="282"/>
      <c r="E3" s="283"/>
    </row>
    <row r="4" spans="1:5">
      <c r="A4" s="61" t="s">
        <v>65</v>
      </c>
      <c r="B4" s="8">
        <v>13123745</v>
      </c>
      <c r="C4" s="8">
        <v>13634241</v>
      </c>
      <c r="D4" s="13">
        <v>3003970.1977659767</v>
      </c>
      <c r="E4" s="14">
        <v>3278643.9822051218</v>
      </c>
    </row>
    <row r="5" spans="1:5">
      <c r="A5" s="7" t="s">
        <v>66</v>
      </c>
      <c r="B5" s="10">
        <v>522941</v>
      </c>
      <c r="C5" s="10">
        <v>1532260</v>
      </c>
      <c r="D5" s="13">
        <v>119699.00201428309</v>
      </c>
      <c r="E5" s="14">
        <v>368464.59059757122</v>
      </c>
    </row>
    <row r="6" spans="1:5">
      <c r="A6" s="7" t="s">
        <v>214</v>
      </c>
      <c r="B6" s="10">
        <v>369544</v>
      </c>
      <c r="C6" s="10">
        <v>1313679</v>
      </c>
      <c r="D6" s="13">
        <v>84587.071964841598</v>
      </c>
      <c r="E6" s="14">
        <v>315902.12817121559</v>
      </c>
    </row>
    <row r="7" spans="1:5">
      <c r="A7" s="7" t="s">
        <v>67</v>
      </c>
      <c r="B7" s="10">
        <v>276132</v>
      </c>
      <c r="C7" s="10">
        <v>1079155</v>
      </c>
      <c r="D7" s="13">
        <v>63205.456876030024</v>
      </c>
      <c r="E7" s="14">
        <v>259505.83142960203</v>
      </c>
    </row>
    <row r="8" spans="1:5">
      <c r="A8" s="7" t="s">
        <v>68</v>
      </c>
      <c r="B8" s="10">
        <v>274283</v>
      </c>
      <c r="C8" s="10">
        <v>1076641</v>
      </c>
      <c r="D8" s="13">
        <v>62782.228529573338</v>
      </c>
      <c r="E8" s="14">
        <v>258901.28652158228</v>
      </c>
    </row>
    <row r="9" spans="1:5">
      <c r="A9" s="7" t="s">
        <v>69</v>
      </c>
      <c r="B9" s="10">
        <v>1849</v>
      </c>
      <c r="C9" s="10">
        <v>2514</v>
      </c>
      <c r="D9" s="13">
        <v>423.22834645669292</v>
      </c>
      <c r="E9" s="14">
        <v>604.5449080197186</v>
      </c>
    </row>
    <row r="10" spans="1:5">
      <c r="A10" s="7" t="s">
        <v>70</v>
      </c>
      <c r="B10" s="56">
        <v>70393</v>
      </c>
      <c r="C10" s="56">
        <v>51953</v>
      </c>
      <c r="D10" s="100">
        <v>16112.662516022705</v>
      </c>
      <c r="E10" s="100">
        <v>12493.206685102801</v>
      </c>
    </row>
    <row r="11" spans="1:5">
      <c r="A11" s="7" t="s">
        <v>71</v>
      </c>
      <c r="B11" s="10">
        <v>346525</v>
      </c>
      <c r="C11" s="10">
        <v>1131108</v>
      </c>
      <c r="D11" s="13">
        <v>79318.119392052729</v>
      </c>
      <c r="E11" s="100">
        <v>271999.03811470483</v>
      </c>
    </row>
    <row r="12" spans="1:5" ht="25">
      <c r="A12" s="7" t="s">
        <v>72</v>
      </c>
      <c r="B12" s="10">
        <v>344676</v>
      </c>
      <c r="C12" s="10">
        <v>1128581</v>
      </c>
      <c r="D12" s="13">
        <v>78894.891045596043</v>
      </c>
      <c r="E12" s="100">
        <v>271391.36707947578</v>
      </c>
    </row>
    <row r="13" spans="1:5" ht="25">
      <c r="A13" s="7" t="s">
        <v>73</v>
      </c>
      <c r="B13" s="10">
        <v>1849</v>
      </c>
      <c r="C13" s="10">
        <v>2527</v>
      </c>
      <c r="D13" s="13">
        <v>423.22834645669292</v>
      </c>
      <c r="E13" s="100">
        <v>607.67103522904893</v>
      </c>
    </row>
    <row r="14" spans="1:5">
      <c r="A14" s="7" t="s">
        <v>74</v>
      </c>
      <c r="B14" s="12">
        <v>0.15650514669602517</v>
      </c>
      <c r="C14" s="12">
        <v>0.61432847695247328</v>
      </c>
      <c r="D14" s="18">
        <v>3.5823371794548885E-2</v>
      </c>
      <c r="E14" s="19">
        <v>0.14772838209750469</v>
      </c>
    </row>
    <row r="15" spans="1:5" ht="25">
      <c r="A15" s="7" t="s">
        <v>75</v>
      </c>
      <c r="B15" s="10">
        <v>1752549394</v>
      </c>
      <c r="C15" s="10">
        <v>1752549394</v>
      </c>
      <c r="D15" s="13">
        <v>1752549394</v>
      </c>
      <c r="E15" s="14">
        <v>1752549394</v>
      </c>
    </row>
    <row r="16" spans="1:5">
      <c r="A16" s="7" t="s">
        <v>76</v>
      </c>
      <c r="B16" s="57">
        <v>2405354</v>
      </c>
      <c r="C16" s="57">
        <v>2783092</v>
      </c>
      <c r="D16" s="58">
        <v>550575.44405786484</v>
      </c>
      <c r="E16" s="59">
        <v>669253.81748226518</v>
      </c>
    </row>
    <row r="17" spans="1:5">
      <c r="A17" s="7" t="s">
        <v>77</v>
      </c>
      <c r="B17" s="57">
        <v>-2730803</v>
      </c>
      <c r="C17" s="57">
        <v>-2791346</v>
      </c>
      <c r="D17" s="58">
        <v>-625069.35542940849</v>
      </c>
      <c r="E17" s="59">
        <v>-671238.66778886621</v>
      </c>
    </row>
    <row r="18" spans="1:5">
      <c r="A18" s="7" t="s">
        <v>78</v>
      </c>
      <c r="B18" s="57">
        <v>129191</v>
      </c>
      <c r="C18" s="57">
        <v>-319453</v>
      </c>
      <c r="D18" s="58">
        <v>29571.278154184212</v>
      </c>
      <c r="E18" s="59">
        <v>-76819.285800168334</v>
      </c>
    </row>
    <row r="19" spans="1:5" ht="13" thickBot="1">
      <c r="A19" s="62" t="s">
        <v>79</v>
      </c>
      <c r="B19" s="60">
        <v>-196258</v>
      </c>
      <c r="C19" s="60">
        <v>-327707</v>
      </c>
      <c r="D19" s="58">
        <v>-44922.633217359456</v>
      </c>
      <c r="E19" s="59">
        <v>-78804.136106769263</v>
      </c>
    </row>
    <row r="20" spans="1:5" s="2" customFormat="1" ht="30" customHeight="1" thickBot="1">
      <c r="A20" s="3"/>
      <c r="B20" s="6" t="s">
        <v>189</v>
      </c>
      <c r="C20" s="6" t="s">
        <v>172</v>
      </c>
      <c r="D20" s="6" t="s">
        <v>189</v>
      </c>
      <c r="E20" s="6" t="s">
        <v>172</v>
      </c>
    </row>
    <row r="21" spans="1:5">
      <c r="A21" s="61" t="s">
        <v>80</v>
      </c>
      <c r="B21" s="8">
        <v>28486467</v>
      </c>
      <c r="C21" s="8">
        <v>28124185</v>
      </c>
      <c r="D21" s="13">
        <v>6606322.5157699436</v>
      </c>
      <c r="E21" s="14">
        <v>6599596.5595447598</v>
      </c>
    </row>
    <row r="22" spans="1:5">
      <c r="A22" s="7" t="s">
        <v>81</v>
      </c>
      <c r="B22" s="10">
        <v>3427219</v>
      </c>
      <c r="C22" s="10">
        <v>3947248</v>
      </c>
      <c r="D22" s="13">
        <v>794809.60111317248</v>
      </c>
      <c r="E22" s="14">
        <v>926257.89041417348</v>
      </c>
    </row>
    <row r="23" spans="1:5">
      <c r="A23" s="7" t="s">
        <v>82</v>
      </c>
      <c r="B23" s="10">
        <v>31913686</v>
      </c>
      <c r="C23" s="10">
        <v>32071433</v>
      </c>
      <c r="D23" s="13">
        <v>7401133.1168831168</v>
      </c>
      <c r="E23" s="14">
        <v>7525855.44995894</v>
      </c>
    </row>
    <row r="24" spans="1:5">
      <c r="A24" s="7" t="s">
        <v>83</v>
      </c>
      <c r="B24" s="10">
        <v>8762747</v>
      </c>
      <c r="C24" s="10">
        <v>8762747</v>
      </c>
      <c r="D24" s="13">
        <v>2032176.9480519479</v>
      </c>
      <c r="E24" s="14">
        <v>2056258.8290508038</v>
      </c>
    </row>
    <row r="25" spans="1:5">
      <c r="A25" s="7" t="s">
        <v>84</v>
      </c>
      <c r="B25" s="10">
        <v>16348985</v>
      </c>
      <c r="C25" s="10">
        <v>16018328</v>
      </c>
      <c r="D25" s="13">
        <v>3791508.5807050089</v>
      </c>
      <c r="E25" s="14">
        <v>3758847.3542179987</v>
      </c>
    </row>
    <row r="26" spans="1:5">
      <c r="A26" s="7" t="s">
        <v>85</v>
      </c>
      <c r="B26" s="10">
        <v>28534</v>
      </c>
      <c r="C26" s="10">
        <v>29829</v>
      </c>
      <c r="D26" s="13">
        <v>6617.3469387755094</v>
      </c>
      <c r="E26" s="14">
        <v>6999.64801126364</v>
      </c>
    </row>
    <row r="27" spans="1:5">
      <c r="A27" s="7" t="s">
        <v>86</v>
      </c>
      <c r="B27" s="10">
        <v>16377519</v>
      </c>
      <c r="C27" s="10">
        <v>16048157</v>
      </c>
      <c r="D27" s="13">
        <v>3798125.9276437843</v>
      </c>
      <c r="E27" s="14">
        <v>3765847.0022292621</v>
      </c>
    </row>
    <row r="28" spans="1:5">
      <c r="A28" s="7" t="s">
        <v>87</v>
      </c>
      <c r="B28" s="10">
        <v>10989315</v>
      </c>
      <c r="C28" s="10">
        <v>8583950</v>
      </c>
      <c r="D28" s="13">
        <v>2548542.4397031539</v>
      </c>
      <c r="E28" s="14">
        <v>2014302.4756541124</v>
      </c>
    </row>
    <row r="29" spans="1:5">
      <c r="A29" s="7" t="s">
        <v>88</v>
      </c>
      <c r="B29" s="10">
        <v>4546852</v>
      </c>
      <c r="C29" s="10">
        <v>7439326</v>
      </c>
      <c r="D29" s="13">
        <v>1054464.7495361781</v>
      </c>
      <c r="E29" s="14">
        <v>1745705.9720755604</v>
      </c>
    </row>
    <row r="30" spans="1:5" ht="13" thickBot="1">
      <c r="A30" s="62" t="s">
        <v>89</v>
      </c>
      <c r="B30" s="11">
        <v>15536167</v>
      </c>
      <c r="C30" s="11">
        <v>16023276</v>
      </c>
      <c r="D30" s="13">
        <v>3603007.189239332</v>
      </c>
      <c r="E30" s="14">
        <v>3760008.4477296728</v>
      </c>
    </row>
    <row r="31" spans="1:5" ht="30" customHeight="1" thickBot="1">
      <c r="A31" s="284" t="s">
        <v>34</v>
      </c>
      <c r="B31" s="285"/>
      <c r="C31" s="285"/>
      <c r="D31" s="285"/>
      <c r="E31" s="286"/>
    </row>
    <row r="32" spans="1:5" ht="17.25" customHeight="1" thickBot="1">
      <c r="A32" s="292"/>
      <c r="B32" s="317" t="s">
        <v>1</v>
      </c>
      <c r="C32" s="318"/>
      <c r="D32" s="319" t="s">
        <v>2</v>
      </c>
      <c r="E32" s="320"/>
    </row>
    <row r="33" spans="1:5" ht="46.5" customHeight="1" thickBot="1">
      <c r="A33" s="293"/>
      <c r="B33" s="5" t="s">
        <v>187</v>
      </c>
      <c r="C33" s="5" t="s">
        <v>33</v>
      </c>
      <c r="D33" s="5" t="s">
        <v>187</v>
      </c>
      <c r="E33" s="5" t="s">
        <v>33</v>
      </c>
    </row>
    <row r="34" spans="1:5">
      <c r="A34" s="61" t="s">
        <v>65</v>
      </c>
      <c r="B34" s="8">
        <v>5810862</v>
      </c>
      <c r="C34" s="8">
        <v>6735918</v>
      </c>
      <c r="D34" s="13">
        <v>1330081.9446987731</v>
      </c>
      <c r="E34" s="14">
        <v>1619795.1184321269</v>
      </c>
    </row>
    <row r="35" spans="1:5">
      <c r="A35" s="7" t="s">
        <v>166</v>
      </c>
      <c r="B35" s="10">
        <v>11190</v>
      </c>
      <c r="C35" s="10">
        <v>36194</v>
      </c>
      <c r="D35" s="13">
        <v>2561.3440761765241</v>
      </c>
      <c r="E35" s="14">
        <v>8703.619093423109</v>
      </c>
    </row>
    <row r="36" spans="1:5">
      <c r="A36" s="7" t="s">
        <v>214</v>
      </c>
      <c r="B36" s="10">
        <v>503159</v>
      </c>
      <c r="C36" s="10">
        <v>1618165</v>
      </c>
      <c r="D36" s="13">
        <v>115170.98516755173</v>
      </c>
      <c r="E36" s="14">
        <v>389122.27966814954</v>
      </c>
    </row>
    <row r="37" spans="1:5">
      <c r="A37" s="7" t="s">
        <v>67</v>
      </c>
      <c r="B37" s="10">
        <v>498963</v>
      </c>
      <c r="C37" s="10">
        <v>1608637</v>
      </c>
      <c r="D37" s="13">
        <v>114209.53836293718</v>
      </c>
      <c r="E37" s="14">
        <v>386831.06889503426</v>
      </c>
    </row>
    <row r="38" spans="1:5">
      <c r="A38" s="7" t="s">
        <v>70</v>
      </c>
      <c r="B38" s="57">
        <v>68025</v>
      </c>
      <c r="C38" s="57">
        <v>50279</v>
      </c>
      <c r="D38" s="58">
        <v>15570.637245925654</v>
      </c>
      <c r="E38" s="59">
        <v>12090.657689070578</v>
      </c>
    </row>
    <row r="39" spans="1:5">
      <c r="A39" s="7" t="s">
        <v>71</v>
      </c>
      <c r="B39" s="10">
        <v>566988</v>
      </c>
      <c r="C39" s="10">
        <v>1658916</v>
      </c>
      <c r="D39" s="13">
        <v>129781.17560886283</v>
      </c>
      <c r="E39" s="14">
        <v>398921.72658410482</v>
      </c>
    </row>
    <row r="40" spans="1:5">
      <c r="A40" s="7" t="s">
        <v>74</v>
      </c>
      <c r="B40" s="12">
        <v>0.28000000000000003</v>
      </c>
      <c r="C40" s="12">
        <v>0.91788397263284205</v>
      </c>
      <c r="D40" s="18">
        <v>6.4090825856070316E-2</v>
      </c>
      <c r="E40" s="19">
        <v>0.22072477398890034</v>
      </c>
    </row>
    <row r="41" spans="1:5" ht="25">
      <c r="A41" s="7" t="s">
        <v>75</v>
      </c>
      <c r="B41" s="10">
        <v>1752549394</v>
      </c>
      <c r="C41" s="10">
        <v>1752549394</v>
      </c>
      <c r="D41" s="13">
        <v>1752549394</v>
      </c>
      <c r="E41" s="14">
        <v>1752549394</v>
      </c>
    </row>
    <row r="42" spans="1:5">
      <c r="A42" s="7" t="s">
        <v>76</v>
      </c>
      <c r="B42" s="57">
        <v>90032</v>
      </c>
      <c r="C42" s="57">
        <v>205812</v>
      </c>
      <c r="D42" s="58">
        <v>20607.947262406153</v>
      </c>
      <c r="E42" s="59">
        <v>49491.884092821929</v>
      </c>
    </row>
    <row r="43" spans="1:5">
      <c r="A43" s="7" t="s">
        <v>77</v>
      </c>
      <c r="B43" s="57">
        <v>27389</v>
      </c>
      <c r="C43" s="57">
        <v>-48078</v>
      </c>
      <c r="D43" s="58">
        <v>6269.2272477568204</v>
      </c>
      <c r="E43" s="59">
        <v>-11561.380305398581</v>
      </c>
    </row>
    <row r="44" spans="1:5">
      <c r="A44" s="7" t="s">
        <v>78</v>
      </c>
      <c r="B44" s="57">
        <v>52611</v>
      </c>
      <c r="C44" s="57">
        <v>-334689</v>
      </c>
      <c r="D44" s="58">
        <v>12042.437282548983</v>
      </c>
      <c r="E44" s="59">
        <v>-80483.106889503426</v>
      </c>
    </row>
    <row r="45" spans="1:5" ht="13" thickBot="1">
      <c r="A45" s="62" t="s">
        <v>90</v>
      </c>
      <c r="B45" s="60">
        <v>170032</v>
      </c>
      <c r="C45" s="60">
        <v>-176955</v>
      </c>
      <c r="D45" s="58">
        <v>38918.611792711956</v>
      </c>
      <c r="E45" s="59">
        <v>-42551.603102080073</v>
      </c>
    </row>
    <row r="46" spans="1:5" ht="27.75" customHeight="1" thickBot="1">
      <c r="A46" s="4"/>
      <c r="B46" s="6" t="s">
        <v>189</v>
      </c>
      <c r="C46" s="6" t="s">
        <v>172</v>
      </c>
      <c r="D46" s="6" t="s">
        <v>189</v>
      </c>
      <c r="E46" s="6" t="s">
        <v>172</v>
      </c>
    </row>
    <row r="47" spans="1:5">
      <c r="A47" s="61" t="s">
        <v>80</v>
      </c>
      <c r="B47" s="8">
        <v>25690470</v>
      </c>
      <c r="C47" s="8">
        <v>24866370</v>
      </c>
      <c r="D47" s="8">
        <v>5957901.2059369199</v>
      </c>
      <c r="E47" s="9">
        <v>5835121.4361140449</v>
      </c>
    </row>
    <row r="48" spans="1:5">
      <c r="A48" s="7" t="s">
        <v>81</v>
      </c>
      <c r="B48" s="10">
        <v>1221415</v>
      </c>
      <c r="C48" s="10">
        <v>1607786</v>
      </c>
      <c r="D48" s="15">
        <v>283259.50834879407</v>
      </c>
      <c r="E48" s="14">
        <v>377281.70831866714</v>
      </c>
    </row>
    <row r="49" spans="1:5">
      <c r="A49" s="7" t="s">
        <v>82</v>
      </c>
      <c r="B49" s="10">
        <v>26911885</v>
      </c>
      <c r="C49" s="10">
        <v>26474156</v>
      </c>
      <c r="D49" s="15">
        <v>6241160.7142857136</v>
      </c>
      <c r="E49" s="14">
        <v>6212403.1444327114</v>
      </c>
    </row>
    <row r="50" spans="1:5">
      <c r="A50" s="7" t="s">
        <v>83</v>
      </c>
      <c r="B50" s="10">
        <v>8762747</v>
      </c>
      <c r="C50" s="10">
        <v>8762747</v>
      </c>
      <c r="D50" s="15">
        <v>2032176.9480519479</v>
      </c>
      <c r="E50" s="14">
        <v>2056258.8290508038</v>
      </c>
    </row>
    <row r="51" spans="1:5">
      <c r="A51" s="7" t="s">
        <v>86</v>
      </c>
      <c r="B51" s="10">
        <v>17159485</v>
      </c>
      <c r="C51" s="10">
        <v>16592497</v>
      </c>
      <c r="D51" s="15">
        <v>3979473.4025974022</v>
      </c>
      <c r="E51" s="14">
        <v>3893581.3680628887</v>
      </c>
    </row>
    <row r="52" spans="1:5">
      <c r="A52" s="7" t="s">
        <v>87</v>
      </c>
      <c r="B52" s="10">
        <v>7559653</v>
      </c>
      <c r="C52" s="10">
        <v>5069118</v>
      </c>
      <c r="D52" s="15">
        <v>1753166.2801484228</v>
      </c>
      <c r="E52" s="14">
        <v>1189514.9595212953</v>
      </c>
    </row>
    <row r="53" spans="1:5">
      <c r="A53" s="7" t="s">
        <v>88</v>
      </c>
      <c r="B53" s="10">
        <v>2192747</v>
      </c>
      <c r="C53" s="10">
        <v>4812541</v>
      </c>
      <c r="D53" s="15">
        <v>508522.03153988865</v>
      </c>
      <c r="E53" s="14">
        <v>1129306.8168485276</v>
      </c>
    </row>
    <row r="54" spans="1:5" ht="13" thickBot="1">
      <c r="A54" s="65" t="s">
        <v>89</v>
      </c>
      <c r="B54" s="11">
        <v>9752400</v>
      </c>
      <c r="C54" s="11">
        <v>9881659</v>
      </c>
      <c r="D54" s="16">
        <v>2261688.3116883114</v>
      </c>
      <c r="E54" s="27">
        <v>2318821.7763698231</v>
      </c>
    </row>
    <row r="57" spans="1:5">
      <c r="A57" s="1" t="s">
        <v>190</v>
      </c>
    </row>
    <row r="58" spans="1:5" ht="25.5" customHeight="1">
      <c r="A58" s="278" t="s">
        <v>191</v>
      </c>
      <c r="B58" s="287"/>
      <c r="C58" s="287"/>
      <c r="D58" s="287"/>
      <c r="E58" s="287"/>
    </row>
    <row r="59" spans="1:5" ht="39" customHeight="1">
      <c r="A59" s="278" t="s">
        <v>280</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59"/>
  <sheetViews>
    <sheetView workbookViewId="0">
      <selection activeCell="A7" sqref="A7"/>
    </sheetView>
  </sheetViews>
  <sheetFormatPr defaultColWidth="9" defaultRowHeight="12.5"/>
  <cols>
    <col min="1" max="1" width="46.83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3.5" customHeight="1" thickBot="1">
      <c r="A2" s="280"/>
      <c r="B2" s="5" t="s">
        <v>192</v>
      </c>
      <c r="C2" s="5" t="s">
        <v>193</v>
      </c>
      <c r="D2" s="5" t="s">
        <v>192</v>
      </c>
      <c r="E2" s="5" t="s">
        <v>193</v>
      </c>
    </row>
    <row r="3" spans="1:5" s="2" customFormat="1" ht="27" customHeight="1" thickBot="1">
      <c r="A3" s="281" t="s">
        <v>3</v>
      </c>
      <c r="B3" s="282"/>
      <c r="C3" s="282"/>
      <c r="D3" s="282"/>
      <c r="E3" s="283"/>
    </row>
    <row r="4" spans="1:5">
      <c r="A4" s="61" t="s">
        <v>65</v>
      </c>
      <c r="B4" s="8">
        <v>17646489</v>
      </c>
      <c r="C4" s="102">
        <v>18264440</v>
      </c>
      <c r="D4" s="102">
        <v>4032837.9459286514</v>
      </c>
      <c r="E4" s="103">
        <v>4364471.4203785127</v>
      </c>
    </row>
    <row r="5" spans="1:5">
      <c r="A5" s="7" t="s">
        <v>166</v>
      </c>
      <c r="B5" s="56">
        <v>801522</v>
      </c>
      <c r="C5" s="103">
        <v>-1901216</v>
      </c>
      <c r="D5" s="103">
        <v>183175.72045615557</v>
      </c>
      <c r="E5" s="103">
        <v>-454314.6625884152</v>
      </c>
    </row>
    <row r="6" spans="1:5">
      <c r="A6" s="7" t="s">
        <v>430</v>
      </c>
      <c r="B6" s="56">
        <v>508861</v>
      </c>
      <c r="C6" s="103">
        <v>-2187771</v>
      </c>
      <c r="D6" s="103">
        <v>116292.47891765888</v>
      </c>
      <c r="E6" s="103">
        <v>-522789.85853565281</v>
      </c>
    </row>
    <row r="7" spans="1:5">
      <c r="A7" s="7" t="s">
        <v>167</v>
      </c>
      <c r="B7" s="56">
        <v>370137</v>
      </c>
      <c r="C7" s="103">
        <v>-1804215</v>
      </c>
      <c r="D7" s="103">
        <v>84589.208583769447</v>
      </c>
      <c r="E7" s="103">
        <v>-431135.29917797743</v>
      </c>
    </row>
    <row r="8" spans="1:5" ht="25">
      <c r="A8" s="7" t="s">
        <v>168</v>
      </c>
      <c r="B8" s="56">
        <v>367468</v>
      </c>
      <c r="C8" s="103">
        <v>-1807317</v>
      </c>
      <c r="D8" s="103">
        <v>83979.249034440203</v>
      </c>
      <c r="E8" s="103">
        <v>-431875.55324029824</v>
      </c>
    </row>
    <row r="9" spans="1:5">
      <c r="A9" s="7" t="s">
        <v>169</v>
      </c>
      <c r="B9" s="10">
        <v>2669</v>
      </c>
      <c r="C9" s="105">
        <v>3102</v>
      </c>
      <c r="D9" s="104">
        <v>609.95954932925019</v>
      </c>
      <c r="E9" s="104">
        <v>741.25406232078001</v>
      </c>
    </row>
    <row r="10" spans="1:5">
      <c r="A10" s="7" t="s">
        <v>70</v>
      </c>
      <c r="B10" s="56">
        <v>277748</v>
      </c>
      <c r="C10" s="103">
        <v>122076</v>
      </c>
      <c r="D10" s="106">
        <v>63475.101126676869</v>
      </c>
      <c r="E10" s="106">
        <v>29171.28656088702</v>
      </c>
    </row>
    <row r="11" spans="1:5">
      <c r="A11" s="7" t="s">
        <v>71</v>
      </c>
      <c r="B11" s="56">
        <v>647885</v>
      </c>
      <c r="C11" s="103">
        <v>-1682139</v>
      </c>
      <c r="D11" s="103">
        <v>148064.30971044634</v>
      </c>
      <c r="E11" s="103">
        <v>-401964.01261709043</v>
      </c>
    </row>
    <row r="12" spans="1:5" ht="25">
      <c r="A12" s="7" t="s">
        <v>170</v>
      </c>
      <c r="B12" s="56">
        <v>644944</v>
      </c>
      <c r="C12" s="103">
        <v>-1685301</v>
      </c>
      <c r="D12" s="103">
        <v>147392.1886783829</v>
      </c>
      <c r="E12" s="103">
        <v>-402719.60428216401</v>
      </c>
    </row>
    <row r="13" spans="1:5" ht="25">
      <c r="A13" s="7" t="s">
        <v>73</v>
      </c>
      <c r="B13" s="10">
        <v>2941</v>
      </c>
      <c r="C13" s="105">
        <v>3162</v>
      </c>
      <c r="D13" s="104">
        <v>672.12103206344125</v>
      </c>
      <c r="E13" s="104">
        <v>755.59166507359964</v>
      </c>
    </row>
    <row r="14" spans="1:5">
      <c r="A14" s="7" t="s">
        <v>171</v>
      </c>
      <c r="B14" s="107">
        <v>0.20967625863103062</v>
      </c>
      <c r="C14" s="108">
        <v>-1.03</v>
      </c>
      <c r="D14" s="108">
        <v>4.7918335039200725E-2</v>
      </c>
      <c r="E14" s="108">
        <v>-0.24612884725673867</v>
      </c>
    </row>
    <row r="15" spans="1:5" ht="25">
      <c r="A15" s="7" t="s">
        <v>75</v>
      </c>
      <c r="B15" s="10">
        <v>1752549394</v>
      </c>
      <c r="C15" s="105">
        <v>1752549394</v>
      </c>
      <c r="D15" s="104">
        <v>1752549394</v>
      </c>
      <c r="E15" s="104">
        <v>1752549394</v>
      </c>
    </row>
    <row r="16" spans="1:5">
      <c r="A16" s="7" t="s">
        <v>76</v>
      </c>
      <c r="B16" s="57">
        <v>3064215</v>
      </c>
      <c r="C16" s="110">
        <v>3387458</v>
      </c>
      <c r="D16" s="111">
        <v>700279.95520716684</v>
      </c>
      <c r="E16" s="111">
        <v>809467.11909768684</v>
      </c>
    </row>
    <row r="17" spans="1:7">
      <c r="A17" s="7" t="s">
        <v>77</v>
      </c>
      <c r="B17" s="57">
        <v>-3627458</v>
      </c>
      <c r="C17" s="110">
        <v>-3942122</v>
      </c>
      <c r="D17" s="111">
        <v>-828999.61704413011</v>
      </c>
      <c r="E17" s="111">
        <v>-942009.65398585354</v>
      </c>
    </row>
    <row r="18" spans="1:7">
      <c r="A18" s="7" t="s">
        <v>78</v>
      </c>
      <c r="B18" s="57">
        <v>590261</v>
      </c>
      <c r="C18" s="110">
        <v>-525692</v>
      </c>
      <c r="D18" s="111">
        <v>134895.21676531754</v>
      </c>
      <c r="E18" s="111">
        <v>-125619.38443892181</v>
      </c>
    </row>
    <row r="19" spans="1:7" ht="13" thickBot="1">
      <c r="A19" s="62" t="s">
        <v>79</v>
      </c>
      <c r="B19" s="60">
        <v>27018</v>
      </c>
      <c r="C19" s="112">
        <v>-1080356</v>
      </c>
      <c r="D19" s="113">
        <v>6174.5549283543205</v>
      </c>
      <c r="E19" s="113">
        <v>-258161.91932708852</v>
      </c>
    </row>
    <row r="20" spans="1:7" s="2" customFormat="1" ht="30" customHeight="1" thickBot="1">
      <c r="A20" s="3"/>
      <c r="B20" s="6" t="s">
        <v>194</v>
      </c>
      <c r="C20" s="6" t="s">
        <v>172</v>
      </c>
      <c r="D20" s="6" t="s">
        <v>194</v>
      </c>
      <c r="E20" s="6" t="s">
        <v>172</v>
      </c>
    </row>
    <row r="21" spans="1:7" ht="13">
      <c r="A21" s="61" t="s">
        <v>80</v>
      </c>
      <c r="B21" s="8">
        <v>29148253</v>
      </c>
      <c r="C21" s="8">
        <v>28124185</v>
      </c>
      <c r="D21" s="105">
        <v>6588664.7830018075</v>
      </c>
      <c r="E21" s="14">
        <v>6599597.5595447617</v>
      </c>
      <c r="F21" s="2"/>
      <c r="G21" s="2"/>
    </row>
    <row r="22" spans="1:7" ht="13">
      <c r="A22" s="7" t="s">
        <v>81</v>
      </c>
      <c r="B22" s="10">
        <v>4308641</v>
      </c>
      <c r="C22" s="10">
        <v>3947248</v>
      </c>
      <c r="D22" s="105">
        <v>973924.27667269437</v>
      </c>
      <c r="E22" s="14">
        <v>926257.89041417348</v>
      </c>
      <c r="F22" s="2"/>
      <c r="G22" s="2"/>
    </row>
    <row r="23" spans="1:7" ht="13">
      <c r="A23" s="7" t="s">
        <v>82</v>
      </c>
      <c r="B23" s="10">
        <v>33456894</v>
      </c>
      <c r="C23" s="10">
        <v>32071433</v>
      </c>
      <c r="D23" s="105">
        <v>7562589.0596745024</v>
      </c>
      <c r="E23" s="14">
        <v>7525856.4499589354</v>
      </c>
      <c r="F23" s="2"/>
      <c r="G23" s="2"/>
    </row>
    <row r="24" spans="1:7" ht="13">
      <c r="A24" s="7" t="s">
        <v>83</v>
      </c>
      <c r="B24" s="10">
        <v>8762747</v>
      </c>
      <c r="C24" s="10">
        <v>8762747</v>
      </c>
      <c r="D24" s="105">
        <v>1980729.4303797467</v>
      </c>
      <c r="E24" s="14">
        <v>2056258.8290508038</v>
      </c>
      <c r="F24" s="2"/>
      <c r="G24" s="2"/>
    </row>
    <row r="25" spans="1:7" ht="13">
      <c r="A25" s="7" t="s">
        <v>84</v>
      </c>
      <c r="B25" s="10">
        <v>16649266</v>
      </c>
      <c r="C25" s="10">
        <v>16018328</v>
      </c>
      <c r="D25" s="105">
        <v>3763396.473779385</v>
      </c>
      <c r="E25" s="14">
        <v>3758847.3542179987</v>
      </c>
      <c r="F25" s="2"/>
      <c r="G25" s="2"/>
    </row>
    <row r="26" spans="1:7" ht="13">
      <c r="A26" s="7" t="s">
        <v>85</v>
      </c>
      <c r="B26" s="10">
        <v>30052</v>
      </c>
      <c r="C26" s="10">
        <v>29829</v>
      </c>
      <c r="D26" s="105">
        <v>6792.9475587703428</v>
      </c>
      <c r="E26" s="14">
        <v>6999.64801126364</v>
      </c>
      <c r="F26" s="2"/>
      <c r="G26" s="2"/>
    </row>
    <row r="27" spans="1:7" ht="13">
      <c r="A27" s="7" t="s">
        <v>86</v>
      </c>
      <c r="B27" s="10">
        <v>16679318</v>
      </c>
      <c r="C27" s="10">
        <v>16048157</v>
      </c>
      <c r="D27" s="105">
        <v>3770189.4213381554</v>
      </c>
      <c r="E27" s="14">
        <v>3765847.0022292621</v>
      </c>
      <c r="F27" s="2"/>
      <c r="G27" s="2"/>
    </row>
    <row r="28" spans="1:7" ht="13">
      <c r="A28" s="7" t="s">
        <v>87</v>
      </c>
      <c r="B28" s="10">
        <v>11968719</v>
      </c>
      <c r="C28" s="10">
        <v>8583950</v>
      </c>
      <c r="D28" s="105">
        <v>2705406.6455696202</v>
      </c>
      <c r="E28" s="14">
        <v>2014302.4756541124</v>
      </c>
      <c r="F28" s="2"/>
      <c r="G28" s="2"/>
    </row>
    <row r="29" spans="1:7" ht="13">
      <c r="A29" s="7" t="s">
        <v>88</v>
      </c>
      <c r="B29" s="10">
        <v>4808857</v>
      </c>
      <c r="C29" s="10">
        <v>7439326</v>
      </c>
      <c r="D29" s="105">
        <v>1086992.9927667268</v>
      </c>
      <c r="E29" s="14">
        <v>1745705.9720755604</v>
      </c>
      <c r="F29" s="2"/>
      <c r="G29" s="2"/>
    </row>
    <row r="30" spans="1:7" ht="13.5" thickBot="1">
      <c r="A30" s="62" t="s">
        <v>89</v>
      </c>
      <c r="B30" s="11">
        <v>16777576</v>
      </c>
      <c r="C30" s="11">
        <v>16023276</v>
      </c>
      <c r="D30" s="105">
        <v>3792399.638336347</v>
      </c>
      <c r="E30" s="14">
        <v>3760008.4477296728</v>
      </c>
      <c r="F30" s="2"/>
      <c r="G30" s="2"/>
    </row>
    <row r="31" spans="1:7" ht="30" customHeight="1" thickBot="1">
      <c r="A31" s="284" t="s">
        <v>34</v>
      </c>
      <c r="B31" s="285"/>
      <c r="C31" s="285"/>
      <c r="D31" s="285"/>
      <c r="E31" s="286"/>
      <c r="F31" s="2"/>
      <c r="G31" s="2"/>
    </row>
    <row r="32" spans="1:7" ht="17.25" customHeight="1" thickBot="1">
      <c r="A32" s="315"/>
      <c r="B32" s="288" t="s">
        <v>1</v>
      </c>
      <c r="C32" s="289"/>
      <c r="D32" s="290" t="s">
        <v>2</v>
      </c>
      <c r="E32" s="291"/>
      <c r="F32" s="2"/>
      <c r="G32" s="2"/>
    </row>
    <row r="33" spans="1:7" ht="46.5" customHeight="1" thickBot="1">
      <c r="A33" s="316"/>
      <c r="B33" s="5" t="s">
        <v>192</v>
      </c>
      <c r="C33" s="5" t="s">
        <v>195</v>
      </c>
      <c r="D33" s="5" t="s">
        <v>192</v>
      </c>
      <c r="E33" s="5" t="s">
        <v>195</v>
      </c>
      <c r="F33" s="2"/>
      <c r="G33" s="2"/>
    </row>
    <row r="34" spans="1:7" ht="13">
      <c r="A34" s="61" t="s">
        <v>65</v>
      </c>
      <c r="B34" s="8">
        <v>9173030</v>
      </c>
      <c r="C34" s="8">
        <v>8689799</v>
      </c>
      <c r="D34" s="102">
        <v>2191987.6696616327</v>
      </c>
      <c r="E34" s="111">
        <v>2074284.2479650537</v>
      </c>
      <c r="F34" s="2"/>
      <c r="G34" s="2"/>
    </row>
    <row r="35" spans="1:7" ht="13">
      <c r="A35" s="7" t="s">
        <v>166</v>
      </c>
      <c r="B35" s="111">
        <v>-124292</v>
      </c>
      <c r="C35" s="111">
        <v>58652</v>
      </c>
      <c r="D35" s="111">
        <v>-29700.822022557826</v>
      </c>
      <c r="E35" s="111">
        <v>14000.429666053993</v>
      </c>
      <c r="F35" s="2"/>
      <c r="G35" s="2"/>
    </row>
    <row r="36" spans="1:7" ht="13">
      <c r="A36" s="7" t="s">
        <v>430</v>
      </c>
      <c r="B36" s="111">
        <v>-3450794</v>
      </c>
      <c r="C36" s="111">
        <v>1172527</v>
      </c>
      <c r="D36" s="111">
        <v>-824601.89256356331</v>
      </c>
      <c r="E36" s="111">
        <v>279886.13849569141</v>
      </c>
      <c r="F36" s="2"/>
      <c r="G36" s="2"/>
    </row>
    <row r="37" spans="1:7" ht="13">
      <c r="A37" s="7" t="s">
        <v>167</v>
      </c>
      <c r="B37" s="111">
        <v>-3453908</v>
      </c>
      <c r="C37" s="111">
        <v>1146443</v>
      </c>
      <c r="D37" s="111">
        <v>-825346.01414643473</v>
      </c>
      <c r="E37" s="111">
        <v>273659.79996658152</v>
      </c>
      <c r="F37" s="2"/>
      <c r="G37" s="2"/>
    </row>
    <row r="38" spans="1:7" ht="13">
      <c r="A38" s="7" t="s">
        <v>70</v>
      </c>
      <c r="B38" s="57">
        <v>69720</v>
      </c>
      <c r="C38" s="57">
        <v>-17054</v>
      </c>
      <c r="D38" s="111">
        <v>16660.294398776525</v>
      </c>
      <c r="E38" s="111">
        <v>-4070.8471582364591</v>
      </c>
      <c r="F38" s="2"/>
      <c r="G38" s="2"/>
    </row>
    <row r="39" spans="1:7" ht="13">
      <c r="A39" s="7" t="s">
        <v>71</v>
      </c>
      <c r="B39" s="111">
        <v>-3384188</v>
      </c>
      <c r="C39" s="111">
        <v>1129389</v>
      </c>
      <c r="D39" s="111">
        <v>-808685.71974765812</v>
      </c>
      <c r="E39" s="111">
        <v>269588.95280834503</v>
      </c>
      <c r="F39" s="2"/>
      <c r="G39" s="2"/>
    </row>
    <row r="40" spans="1:7" ht="13">
      <c r="A40" s="7" t="s">
        <v>171</v>
      </c>
      <c r="B40" s="114">
        <v>-1.97</v>
      </c>
      <c r="C40" s="114">
        <v>0.65</v>
      </c>
      <c r="D40" s="114">
        <v>-0.47075129038424773</v>
      </c>
      <c r="E40" s="114">
        <v>0.15515718616475305</v>
      </c>
      <c r="F40" s="2"/>
      <c r="G40" s="2"/>
    </row>
    <row r="41" spans="1:7" ht="13">
      <c r="A41" s="7" t="s">
        <v>75</v>
      </c>
      <c r="B41" s="10">
        <v>1752549394</v>
      </c>
      <c r="C41" s="10">
        <v>1752549394</v>
      </c>
      <c r="D41" s="104">
        <v>1752549394</v>
      </c>
      <c r="E41" s="104">
        <v>1752549394</v>
      </c>
      <c r="F41" s="2"/>
      <c r="G41" s="2"/>
    </row>
    <row r="42" spans="1:7" ht="13">
      <c r="A42" s="7" t="s">
        <v>76</v>
      </c>
      <c r="B42" s="57">
        <v>157609</v>
      </c>
      <c r="C42" s="57">
        <v>4463</v>
      </c>
      <c r="D42" s="111">
        <v>37662.253871152745</v>
      </c>
      <c r="E42" s="111">
        <v>1065.3331105435275</v>
      </c>
      <c r="F42" s="2"/>
      <c r="G42" s="2"/>
    </row>
    <row r="43" spans="1:7" ht="13">
      <c r="A43" s="7" t="s">
        <v>77</v>
      </c>
      <c r="B43" s="57">
        <v>-318640</v>
      </c>
      <c r="C43" s="57">
        <v>-438236</v>
      </c>
      <c r="D43" s="111">
        <v>-76142.229019307968</v>
      </c>
      <c r="E43" s="111">
        <v>-104608.40713245649</v>
      </c>
      <c r="F43" s="2"/>
      <c r="G43" s="2"/>
    </row>
    <row r="44" spans="1:7" ht="13">
      <c r="A44" s="7" t="s">
        <v>78</v>
      </c>
      <c r="B44" s="57">
        <v>-587079</v>
      </c>
      <c r="C44" s="57">
        <v>1701129</v>
      </c>
      <c r="D44" s="111">
        <v>-140288.42477537756</v>
      </c>
      <c r="E44" s="111">
        <v>406065.21375886182</v>
      </c>
      <c r="F44" s="2"/>
      <c r="G44" s="2"/>
    </row>
    <row r="45" spans="1:7" ht="13.5" thickBot="1">
      <c r="A45" s="62" t="s">
        <v>90</v>
      </c>
      <c r="B45" s="60">
        <v>-748110</v>
      </c>
      <c r="C45" s="60">
        <v>1267356</v>
      </c>
      <c r="D45" s="111">
        <v>-178768.39992353279</v>
      </c>
      <c r="E45" s="111">
        <v>302522.13973694888</v>
      </c>
      <c r="F45" s="2"/>
      <c r="G45" s="2"/>
    </row>
    <row r="46" spans="1:7" ht="27.75" customHeight="1" thickBot="1">
      <c r="A46" s="4"/>
      <c r="B46" s="6" t="s">
        <v>194</v>
      </c>
      <c r="C46" s="6" t="s">
        <v>172</v>
      </c>
      <c r="D46" s="6" t="s">
        <v>194</v>
      </c>
      <c r="E46" s="6" t="s">
        <v>172</v>
      </c>
      <c r="F46" s="2"/>
      <c r="G46" s="2"/>
    </row>
    <row r="47" spans="1:7" ht="13">
      <c r="A47" s="61" t="s">
        <v>80</v>
      </c>
      <c r="B47" s="8">
        <v>25855329</v>
      </c>
      <c r="C47" s="102">
        <v>24866370</v>
      </c>
      <c r="D47" s="102">
        <v>5844332.9566003615</v>
      </c>
      <c r="E47" s="30">
        <v>5835121.4361140449</v>
      </c>
      <c r="F47" s="2"/>
      <c r="G47" s="2"/>
    </row>
    <row r="48" spans="1:7" ht="13">
      <c r="A48" s="7" t="s">
        <v>81</v>
      </c>
      <c r="B48" s="10">
        <v>1817047</v>
      </c>
      <c r="C48" s="105">
        <v>1607786</v>
      </c>
      <c r="D48" s="104">
        <v>410724.90958408674</v>
      </c>
      <c r="E48" s="32">
        <v>377281.70831866714</v>
      </c>
      <c r="F48" s="2"/>
      <c r="G48" s="2"/>
    </row>
    <row r="49" spans="1:7" ht="13">
      <c r="A49" s="7" t="s">
        <v>82</v>
      </c>
      <c r="B49" s="10">
        <v>27672376</v>
      </c>
      <c r="C49" s="105">
        <v>26474156</v>
      </c>
      <c r="D49" s="104">
        <v>6255057.8661844479</v>
      </c>
      <c r="E49" s="32">
        <v>6212403.1444327114</v>
      </c>
      <c r="F49" s="2"/>
      <c r="G49" s="2"/>
    </row>
    <row r="50" spans="1:7" ht="13">
      <c r="A50" s="7" t="s">
        <v>83</v>
      </c>
      <c r="B50" s="10">
        <v>8762747</v>
      </c>
      <c r="C50" s="105">
        <v>8762747</v>
      </c>
      <c r="D50" s="104">
        <v>1980729.4303797467</v>
      </c>
      <c r="E50" s="32">
        <v>2056258.8290508038</v>
      </c>
      <c r="F50" s="2"/>
      <c r="G50" s="2"/>
    </row>
    <row r="51" spans="1:7" ht="13">
      <c r="A51" s="7" t="s">
        <v>86</v>
      </c>
      <c r="B51" s="10">
        <v>16530268</v>
      </c>
      <c r="C51" s="105">
        <v>16592497</v>
      </c>
      <c r="D51" s="104">
        <v>3736498.1916817357</v>
      </c>
      <c r="E51" s="32">
        <v>3893581.3680628887</v>
      </c>
      <c r="F51" s="2"/>
      <c r="G51" s="2"/>
    </row>
    <row r="52" spans="1:7" ht="13">
      <c r="A52" s="7" t="s">
        <v>87</v>
      </c>
      <c r="B52" s="10">
        <v>8969976</v>
      </c>
      <c r="C52" s="105">
        <v>5069118</v>
      </c>
      <c r="D52" s="104">
        <v>2027572.4285714284</v>
      </c>
      <c r="E52" s="32">
        <v>1189514.9595212953</v>
      </c>
      <c r="F52" s="2"/>
      <c r="G52" s="2"/>
    </row>
    <row r="53" spans="1:7" ht="13">
      <c r="A53" s="7" t="s">
        <v>88</v>
      </c>
      <c r="B53" s="10">
        <v>2172132</v>
      </c>
      <c r="C53" s="105">
        <v>4812541</v>
      </c>
      <c r="D53" s="104">
        <v>490988.24593128386</v>
      </c>
      <c r="E53" s="32">
        <v>1129306.8168485276</v>
      </c>
      <c r="F53" s="2"/>
      <c r="G53" s="2"/>
    </row>
    <row r="54" spans="1:7" ht="13.5" thickBot="1">
      <c r="A54" s="65" t="s">
        <v>89</v>
      </c>
      <c r="B54" s="11">
        <v>11142108</v>
      </c>
      <c r="C54" s="117">
        <v>9881659</v>
      </c>
      <c r="D54" s="118">
        <v>2518559.6745027122</v>
      </c>
      <c r="E54" s="118">
        <v>2318821.7763698231</v>
      </c>
      <c r="F54" s="2"/>
      <c r="G54" s="2"/>
    </row>
    <row r="55" spans="1:7" ht="13">
      <c r="F55" s="2"/>
      <c r="G55" s="2"/>
    </row>
    <row r="56" spans="1:7" ht="13">
      <c r="F56" s="2"/>
      <c r="G56" s="2"/>
    </row>
    <row r="58" spans="1:7" ht="25.5" customHeight="1">
      <c r="A58" s="278"/>
      <c r="B58" s="287"/>
      <c r="C58" s="287"/>
      <c r="D58" s="287"/>
      <c r="E58" s="287"/>
    </row>
    <row r="59" spans="1:7" ht="39" customHeight="1">
      <c r="A59" s="278"/>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59"/>
  <sheetViews>
    <sheetView topLeftCell="A10" workbookViewId="0">
      <selection activeCell="G33" sqref="G33"/>
    </sheetView>
  </sheetViews>
  <sheetFormatPr defaultColWidth="9" defaultRowHeight="12.5"/>
  <cols>
    <col min="1" max="1" width="46.5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196</v>
      </c>
      <c r="C2" s="5" t="s">
        <v>197</v>
      </c>
      <c r="D2" s="5" t="s">
        <v>198</v>
      </c>
      <c r="E2" s="5" t="s">
        <v>197</v>
      </c>
    </row>
    <row r="3" spans="1:5" s="2" customFormat="1" ht="27" customHeight="1" thickBot="1">
      <c r="A3" s="281" t="s">
        <v>3</v>
      </c>
      <c r="B3" s="282"/>
      <c r="C3" s="282"/>
      <c r="D3" s="282"/>
      <c r="E3" s="283"/>
    </row>
    <row r="4" spans="1:5">
      <c r="A4" s="61" t="s">
        <v>65</v>
      </c>
      <c r="B4" s="8">
        <v>4589537</v>
      </c>
      <c r="C4" s="102">
        <v>4564505</v>
      </c>
      <c r="D4" s="102">
        <v>1070046.6298291015</v>
      </c>
      <c r="E4" s="102">
        <v>1047890.2178654239</v>
      </c>
    </row>
    <row r="5" spans="1:5">
      <c r="A5" s="7" t="s">
        <v>66</v>
      </c>
      <c r="B5" s="56">
        <v>773553</v>
      </c>
      <c r="C5" s="103">
        <v>457180</v>
      </c>
      <c r="D5" s="103">
        <v>180353.22095544517</v>
      </c>
      <c r="E5" s="104">
        <v>104956.49578732294</v>
      </c>
    </row>
    <row r="6" spans="1:5">
      <c r="A6" s="7" t="s">
        <v>214</v>
      </c>
      <c r="B6" s="56">
        <v>819107</v>
      </c>
      <c r="C6" s="103">
        <v>411595</v>
      </c>
      <c r="D6" s="103">
        <v>190974.097129934</v>
      </c>
      <c r="E6" s="104">
        <v>94491.379508253172</v>
      </c>
    </row>
    <row r="7" spans="1:5">
      <c r="A7" s="7" t="s">
        <v>67</v>
      </c>
      <c r="B7" s="56">
        <v>640535</v>
      </c>
      <c r="C7" s="103">
        <v>323806</v>
      </c>
      <c r="D7" s="103">
        <v>149340.18791821128</v>
      </c>
      <c r="E7" s="104">
        <v>74338.335567850503</v>
      </c>
    </row>
    <row r="8" spans="1:5">
      <c r="A8" s="7" t="s">
        <v>68</v>
      </c>
      <c r="B8" s="56">
        <v>639830</v>
      </c>
      <c r="C8" s="103">
        <v>323245</v>
      </c>
      <c r="D8" s="103">
        <v>149175.81777062785</v>
      </c>
      <c r="E8" s="104">
        <v>74208.544732431867</v>
      </c>
    </row>
    <row r="9" spans="1:5">
      <c r="A9" s="7" t="s">
        <v>69</v>
      </c>
      <c r="B9" s="10">
        <v>705</v>
      </c>
      <c r="C9" s="105">
        <v>561</v>
      </c>
      <c r="D9" s="104">
        <v>164.37014758340911</v>
      </c>
      <c r="E9" s="104">
        <v>128.79083541862761</v>
      </c>
    </row>
    <row r="10" spans="1:5">
      <c r="A10" s="7" t="s">
        <v>70</v>
      </c>
      <c r="B10" s="56">
        <v>-15565</v>
      </c>
      <c r="C10" s="103">
        <v>18361</v>
      </c>
      <c r="D10" s="106">
        <v>-3628.9664498379611</v>
      </c>
      <c r="E10" s="104">
        <v>4215.202369200395</v>
      </c>
    </row>
    <row r="11" spans="1:5">
      <c r="A11" s="7" t="s">
        <v>71</v>
      </c>
      <c r="B11" s="56">
        <v>624970</v>
      </c>
      <c r="C11" s="103">
        <v>342167</v>
      </c>
      <c r="D11" s="103">
        <v>145711.22146837332</v>
      </c>
      <c r="E11" s="104">
        <v>78552.537937050889</v>
      </c>
    </row>
    <row r="12" spans="1:5" ht="25">
      <c r="A12" s="7" t="s">
        <v>72</v>
      </c>
      <c r="B12" s="56">
        <v>624261</v>
      </c>
      <c r="C12" s="103">
        <v>341606</v>
      </c>
      <c r="D12" s="103">
        <v>145545.91872420788</v>
      </c>
      <c r="E12" s="104">
        <v>78423.747101632267</v>
      </c>
    </row>
    <row r="13" spans="1:5" ht="25">
      <c r="A13" s="7" t="s">
        <v>73</v>
      </c>
      <c r="B13" s="10">
        <v>709</v>
      </c>
      <c r="C13" s="105">
        <v>561</v>
      </c>
      <c r="D13" s="104">
        <v>165.30274416544262</v>
      </c>
      <c r="E13" s="104">
        <v>128.79083541862761</v>
      </c>
    </row>
    <row r="14" spans="1:5">
      <c r="A14" s="7" t="s">
        <v>74</v>
      </c>
      <c r="B14" s="107">
        <v>0.36508528786150718</v>
      </c>
      <c r="C14" s="108">
        <v>0.18444273303032507</v>
      </c>
      <c r="D14" s="108">
        <v>8.5119322902591957E-2</v>
      </c>
      <c r="E14" s="109">
        <v>4.2343197279626502E-2</v>
      </c>
    </row>
    <row r="15" spans="1:5" ht="25">
      <c r="A15" s="7" t="s">
        <v>75</v>
      </c>
      <c r="B15" s="10">
        <v>1752549394</v>
      </c>
      <c r="C15" s="105">
        <v>1752549394</v>
      </c>
      <c r="D15" s="104">
        <v>1752549394</v>
      </c>
      <c r="E15" s="104">
        <v>1752549394</v>
      </c>
    </row>
    <row r="16" spans="1:5">
      <c r="A16" s="7" t="s">
        <v>76</v>
      </c>
      <c r="B16" s="57">
        <v>875703</v>
      </c>
      <c r="C16" s="110">
        <v>465534</v>
      </c>
      <c r="D16" s="111">
        <v>204169.40616912636</v>
      </c>
      <c r="E16" s="111">
        <v>106874.35432402029</v>
      </c>
    </row>
    <row r="17" spans="1:7">
      <c r="A17" s="7" t="s">
        <v>77</v>
      </c>
      <c r="B17" s="57">
        <v>-1537015</v>
      </c>
      <c r="C17" s="110">
        <v>-1126600</v>
      </c>
      <c r="D17" s="111">
        <v>-358353.73388356529</v>
      </c>
      <c r="E17" s="111">
        <v>-258637.70977295161</v>
      </c>
    </row>
    <row r="18" spans="1:7">
      <c r="A18" s="7" t="s">
        <v>78</v>
      </c>
      <c r="B18" s="57">
        <v>452241</v>
      </c>
      <c r="C18" s="110">
        <v>555866</v>
      </c>
      <c r="D18" s="111">
        <v>105439.60271385605</v>
      </c>
      <c r="E18" s="111">
        <v>127613.20413691775</v>
      </c>
    </row>
    <row r="19" spans="1:7" ht="13" thickBot="1">
      <c r="A19" s="62" t="s">
        <v>79</v>
      </c>
      <c r="B19" s="60">
        <v>-209071</v>
      </c>
      <c r="C19" s="112">
        <v>-105200</v>
      </c>
      <c r="D19" s="113">
        <v>-48744.725000582868</v>
      </c>
      <c r="E19" s="113">
        <v>-24151.15131201359</v>
      </c>
    </row>
    <row r="20" spans="1:7" s="2" customFormat="1" ht="30" customHeight="1" thickBot="1">
      <c r="A20" s="3"/>
      <c r="B20" s="6" t="s">
        <v>199</v>
      </c>
      <c r="C20" s="6" t="s">
        <v>194</v>
      </c>
      <c r="D20" s="6" t="s">
        <v>199</v>
      </c>
      <c r="E20" s="6" t="s">
        <v>194</v>
      </c>
    </row>
    <row r="21" spans="1:7" ht="13">
      <c r="A21" s="61" t="s">
        <v>80</v>
      </c>
      <c r="B21" s="8">
        <v>29251028</v>
      </c>
      <c r="C21" s="8">
        <v>29148253</v>
      </c>
      <c r="D21" s="105">
        <v>6931851.7465282716</v>
      </c>
      <c r="E21" s="14">
        <v>6588664.7830018075</v>
      </c>
      <c r="F21" s="2"/>
      <c r="G21" s="2"/>
    </row>
    <row r="22" spans="1:7" ht="13">
      <c r="A22" s="7" t="s">
        <v>81</v>
      </c>
      <c r="B22" s="10">
        <v>3965103</v>
      </c>
      <c r="C22" s="10">
        <v>4308641</v>
      </c>
      <c r="D22" s="105">
        <v>939642.40011374943</v>
      </c>
      <c r="E22" s="14">
        <v>973924.27667269437</v>
      </c>
      <c r="F22" s="2"/>
      <c r="G22" s="2"/>
    </row>
    <row r="23" spans="1:7" ht="13">
      <c r="A23" s="7" t="s">
        <v>82</v>
      </c>
      <c r="B23" s="10">
        <v>33216131</v>
      </c>
      <c r="C23" s="10">
        <v>33456894</v>
      </c>
      <c r="D23" s="105">
        <v>7871494.1466420209</v>
      </c>
      <c r="E23" s="14">
        <v>7562589.0596745024</v>
      </c>
      <c r="F23" s="2"/>
      <c r="G23" s="2"/>
    </row>
    <row r="24" spans="1:7" ht="13">
      <c r="A24" s="7" t="s">
        <v>83</v>
      </c>
      <c r="B24" s="10">
        <v>8762747</v>
      </c>
      <c r="C24" s="10">
        <v>8762747</v>
      </c>
      <c r="D24" s="105">
        <v>2076578.7478079528</v>
      </c>
      <c r="E24" s="14">
        <v>1980729.4303797467</v>
      </c>
      <c r="F24" s="2"/>
      <c r="G24" s="2"/>
    </row>
    <row r="25" spans="1:7" ht="13">
      <c r="A25" s="7" t="s">
        <v>84</v>
      </c>
      <c r="B25" s="10">
        <v>17273527</v>
      </c>
      <c r="C25" s="10">
        <v>16649266</v>
      </c>
      <c r="D25" s="105">
        <v>4093446.8458220768</v>
      </c>
      <c r="E25" s="14">
        <v>3763396.473779385</v>
      </c>
      <c r="F25" s="2"/>
      <c r="G25" s="2"/>
    </row>
    <row r="26" spans="1:7" ht="13">
      <c r="A26" s="7" t="s">
        <v>85</v>
      </c>
      <c r="B26" s="10">
        <v>30761</v>
      </c>
      <c r="C26" s="10">
        <v>30052</v>
      </c>
      <c r="D26" s="105">
        <v>7289.6819754490734</v>
      </c>
      <c r="E26" s="14">
        <v>6792.9475587703428</v>
      </c>
      <c r="F26" s="2"/>
      <c r="G26" s="2"/>
    </row>
    <row r="27" spans="1:7" ht="13">
      <c r="A27" s="7" t="s">
        <v>86</v>
      </c>
      <c r="B27" s="10">
        <v>17304288</v>
      </c>
      <c r="C27" s="10">
        <v>16679318</v>
      </c>
      <c r="D27" s="105">
        <v>4100736.5277975257</v>
      </c>
      <c r="E27" s="14">
        <v>3770189.4213381554</v>
      </c>
      <c r="F27" s="2"/>
      <c r="G27" s="2"/>
    </row>
    <row r="28" spans="1:7" ht="13">
      <c r="A28" s="7" t="s">
        <v>87</v>
      </c>
      <c r="B28" s="10">
        <v>12037860</v>
      </c>
      <c r="C28" s="10">
        <v>11968719</v>
      </c>
      <c r="D28" s="105">
        <v>2852707.6591781601</v>
      </c>
      <c r="E28" s="14">
        <v>2705406.6455696202</v>
      </c>
      <c r="F28" s="2"/>
      <c r="G28" s="2"/>
    </row>
    <row r="29" spans="1:7" ht="13">
      <c r="A29" s="7" t="s">
        <v>88</v>
      </c>
      <c r="B29" s="10">
        <v>3873983</v>
      </c>
      <c r="C29" s="10">
        <v>4808857</v>
      </c>
      <c r="D29" s="105">
        <v>918048.95966633491</v>
      </c>
      <c r="E29" s="14">
        <v>1086992.9927667268</v>
      </c>
      <c r="F29" s="2"/>
      <c r="G29" s="2"/>
    </row>
    <row r="30" spans="1:7" ht="13.5" thickBot="1">
      <c r="A30" s="62" t="s">
        <v>89</v>
      </c>
      <c r="B30" s="11">
        <v>15911843</v>
      </c>
      <c r="C30" s="11">
        <v>16777576</v>
      </c>
      <c r="D30" s="105">
        <v>3770756.6188444947</v>
      </c>
      <c r="E30" s="14">
        <v>3792399.638336347</v>
      </c>
      <c r="F30" s="2"/>
      <c r="G30" s="2"/>
    </row>
    <row r="31" spans="1:7" ht="30" customHeight="1" thickBot="1">
      <c r="A31" s="281" t="s">
        <v>34</v>
      </c>
      <c r="B31" s="282"/>
      <c r="C31" s="282"/>
      <c r="D31" s="282"/>
      <c r="E31" s="283"/>
      <c r="F31" s="2"/>
      <c r="G31" s="2"/>
    </row>
    <row r="32" spans="1:7" ht="17.25" customHeight="1" thickBot="1">
      <c r="A32" s="292"/>
      <c r="B32" s="317" t="s">
        <v>1</v>
      </c>
      <c r="C32" s="318"/>
      <c r="D32" s="319" t="s">
        <v>2</v>
      </c>
      <c r="E32" s="320"/>
      <c r="F32" s="2"/>
      <c r="G32" s="2"/>
    </row>
    <row r="33" spans="1:7" ht="56.25" customHeight="1" thickBot="1">
      <c r="A33" s="322"/>
      <c r="B33" s="5" t="s">
        <v>196</v>
      </c>
      <c r="C33" s="119" t="s">
        <v>200</v>
      </c>
      <c r="D33" s="5" t="s">
        <v>196</v>
      </c>
      <c r="E33" s="5" t="s">
        <v>176</v>
      </c>
      <c r="F33" s="2"/>
      <c r="G33" s="2"/>
    </row>
    <row r="34" spans="1:7" ht="13">
      <c r="A34" s="61" t="s">
        <v>65</v>
      </c>
      <c r="B34" s="8">
        <v>1908605</v>
      </c>
      <c r="C34" s="102">
        <v>1935419</v>
      </c>
      <c r="D34" s="102">
        <v>444989.62486302486</v>
      </c>
      <c r="E34" s="32">
        <v>444321.26541013335</v>
      </c>
      <c r="F34" s="2"/>
      <c r="G34" s="2"/>
    </row>
    <row r="35" spans="1:7" ht="13">
      <c r="A35" s="7" t="s">
        <v>166</v>
      </c>
      <c r="B35" s="111">
        <v>193182</v>
      </c>
      <c r="C35" s="111">
        <v>-1764</v>
      </c>
      <c r="D35" s="106">
        <v>45040.218227600191</v>
      </c>
      <c r="E35" s="111">
        <v>-405</v>
      </c>
      <c r="F35" s="2"/>
      <c r="G35" s="2"/>
    </row>
    <row r="36" spans="1:7" ht="13">
      <c r="A36" s="7" t="s">
        <v>214</v>
      </c>
      <c r="B36" s="111">
        <v>323923</v>
      </c>
      <c r="C36" s="105">
        <v>40979</v>
      </c>
      <c r="D36" s="111">
        <v>75522.370660511529</v>
      </c>
      <c r="E36" s="32">
        <v>9407.6999012833166</v>
      </c>
      <c r="F36" s="2"/>
      <c r="G36" s="2"/>
    </row>
    <row r="37" spans="1:7" ht="13">
      <c r="A37" s="7" t="s">
        <v>67</v>
      </c>
      <c r="B37" s="111">
        <v>277713</v>
      </c>
      <c r="C37" s="105">
        <v>60454</v>
      </c>
      <c r="D37" s="111">
        <v>64748.548646569208</v>
      </c>
      <c r="E37" s="32">
        <v>13878.647351867581</v>
      </c>
      <c r="F37" s="2"/>
      <c r="G37" s="2"/>
    </row>
    <row r="38" spans="1:7" ht="13">
      <c r="A38" s="7" t="s">
        <v>70</v>
      </c>
      <c r="B38" s="57">
        <v>-3425</v>
      </c>
      <c r="C38" s="110">
        <v>20378</v>
      </c>
      <c r="D38" s="111">
        <v>-798.5358233662073</v>
      </c>
      <c r="E38" s="79">
        <v>4678.2524851351036</v>
      </c>
      <c r="F38" s="2"/>
      <c r="G38" s="2"/>
    </row>
    <row r="39" spans="1:7" ht="13">
      <c r="A39" s="7" t="s">
        <v>71</v>
      </c>
      <c r="B39" s="111">
        <v>274288</v>
      </c>
      <c r="C39" s="105">
        <v>80832</v>
      </c>
      <c r="D39" s="111">
        <v>63950.012823202997</v>
      </c>
      <c r="E39" s="32">
        <v>18556.899837002686</v>
      </c>
      <c r="F39" s="2"/>
      <c r="G39" s="2"/>
    </row>
    <row r="40" spans="1:7" ht="13">
      <c r="A40" s="7" t="s">
        <v>74</v>
      </c>
      <c r="B40" s="114">
        <v>0.16</v>
      </c>
      <c r="C40" s="115">
        <v>0.03</v>
      </c>
      <c r="D40" s="114">
        <v>3.7303863281341068E-2</v>
      </c>
      <c r="E40" s="34">
        <v>6.8872104501939892E-3</v>
      </c>
      <c r="F40" s="2"/>
      <c r="G40" s="2"/>
    </row>
    <row r="41" spans="1:7" ht="25.5">
      <c r="A41" s="7" t="s">
        <v>75</v>
      </c>
      <c r="B41" s="10">
        <v>1752549394</v>
      </c>
      <c r="C41" s="105">
        <v>1752549394</v>
      </c>
      <c r="D41" s="104">
        <v>1752549394</v>
      </c>
      <c r="E41" s="32">
        <v>1752549394</v>
      </c>
      <c r="F41" s="2"/>
      <c r="G41" s="2"/>
    </row>
    <row r="42" spans="1:7" ht="13">
      <c r="A42" s="7" t="s">
        <v>76</v>
      </c>
      <c r="B42" s="57">
        <v>315051</v>
      </c>
      <c r="C42" s="110">
        <v>-284965</v>
      </c>
      <c r="D42" s="111">
        <v>73453.871441561161</v>
      </c>
      <c r="E42" s="79">
        <v>-65420.464197984344</v>
      </c>
      <c r="F42" s="2"/>
      <c r="G42" s="2"/>
    </row>
    <row r="43" spans="1:7" ht="13">
      <c r="A43" s="7" t="s">
        <v>77</v>
      </c>
      <c r="B43" s="57">
        <v>-729825</v>
      </c>
      <c r="C43" s="110">
        <v>-314582</v>
      </c>
      <c r="D43" s="111">
        <v>-170158.07512065466</v>
      </c>
      <c r="E43" s="79">
        <v>-72219.747928097524</v>
      </c>
      <c r="F43" s="2"/>
      <c r="G43" s="2"/>
    </row>
    <row r="44" spans="1:7" ht="13">
      <c r="A44" s="7" t="s">
        <v>78</v>
      </c>
      <c r="B44" s="57">
        <v>459076</v>
      </c>
      <c r="C44" s="110">
        <v>558328</v>
      </c>
      <c r="D44" s="111">
        <v>107033.17712340584</v>
      </c>
      <c r="E44" s="79">
        <v>128177.41454119699</v>
      </c>
      <c r="F44" s="2"/>
      <c r="G44" s="2"/>
    </row>
    <row r="45" spans="1:7" ht="13.5" thickBot="1">
      <c r="A45" s="62" t="s">
        <v>90</v>
      </c>
      <c r="B45" s="60">
        <v>44302</v>
      </c>
      <c r="C45" s="112">
        <v>-41219</v>
      </c>
      <c r="D45" s="111">
        <v>10328.973444312325</v>
      </c>
      <c r="E45" s="79">
        <v>-9462.7975848848691</v>
      </c>
      <c r="F45" s="2"/>
      <c r="G45" s="2"/>
    </row>
    <row r="46" spans="1:7" ht="27.75" customHeight="1" thickBot="1">
      <c r="A46" s="4"/>
      <c r="B46" s="6" t="s">
        <v>199</v>
      </c>
      <c r="C46" s="6" t="s">
        <v>194</v>
      </c>
      <c r="D46" s="6" t="s">
        <v>199</v>
      </c>
      <c r="E46" s="6" t="s">
        <v>194</v>
      </c>
      <c r="F46" s="2"/>
      <c r="G46" s="2"/>
    </row>
    <row r="47" spans="1:7" ht="13">
      <c r="A47" s="61" t="s">
        <v>80</v>
      </c>
      <c r="B47" s="8">
        <v>26320843</v>
      </c>
      <c r="C47" s="102">
        <v>25855329</v>
      </c>
      <c r="D47" s="102">
        <v>6237462.2020000946</v>
      </c>
      <c r="E47" s="30">
        <v>5844332.9566003615</v>
      </c>
      <c r="F47" s="2"/>
      <c r="G47" s="2"/>
    </row>
    <row r="48" spans="1:7" ht="13">
      <c r="A48" s="7" t="s">
        <v>81</v>
      </c>
      <c r="B48" s="10">
        <v>1642574</v>
      </c>
      <c r="C48" s="105">
        <v>1817047</v>
      </c>
      <c r="D48" s="104">
        <v>389253.99308024073</v>
      </c>
      <c r="E48" s="32">
        <v>410724.90958408674</v>
      </c>
      <c r="F48" s="2"/>
      <c r="G48" s="2"/>
    </row>
    <row r="49" spans="1:7" ht="13">
      <c r="A49" s="7" t="s">
        <v>82</v>
      </c>
      <c r="B49" s="10">
        <v>27963417</v>
      </c>
      <c r="C49" s="105">
        <v>27672376</v>
      </c>
      <c r="D49" s="104">
        <v>6626716.1950803353</v>
      </c>
      <c r="E49" s="32">
        <v>6255057.8661844479</v>
      </c>
      <c r="F49" s="2"/>
      <c r="G49" s="2"/>
    </row>
    <row r="50" spans="1:7" ht="13">
      <c r="A50" s="7" t="s">
        <v>83</v>
      </c>
      <c r="B50" s="10">
        <v>8762747</v>
      </c>
      <c r="C50" s="105">
        <v>8762747</v>
      </c>
      <c r="D50" s="104">
        <v>2076578.7478079528</v>
      </c>
      <c r="E50" s="32">
        <v>1980729.4303797467</v>
      </c>
      <c r="F50" s="2"/>
      <c r="G50" s="2"/>
    </row>
    <row r="51" spans="1:7" ht="13">
      <c r="A51" s="7" t="s">
        <v>86</v>
      </c>
      <c r="B51" s="10">
        <v>16804556</v>
      </c>
      <c r="C51" s="105">
        <v>16530268</v>
      </c>
      <c r="D51" s="104">
        <v>3982311.0100004738</v>
      </c>
      <c r="E51" s="32">
        <v>3736498.1916817357</v>
      </c>
      <c r="F51" s="2"/>
      <c r="G51" s="2"/>
    </row>
    <row r="52" spans="1:7" ht="13">
      <c r="A52" s="7" t="s">
        <v>87</v>
      </c>
      <c r="B52" s="10">
        <v>8951472</v>
      </c>
      <c r="C52" s="105">
        <v>8969976</v>
      </c>
      <c r="D52" s="104">
        <v>2121302.4313948527</v>
      </c>
      <c r="E52" s="32">
        <v>2027572.4285714284</v>
      </c>
      <c r="F52" s="2"/>
      <c r="G52" s="2"/>
    </row>
    <row r="53" spans="1:7" ht="13">
      <c r="A53" s="7" t="s">
        <v>88</v>
      </c>
      <c r="B53" s="10">
        <v>2207389</v>
      </c>
      <c r="C53" s="105">
        <v>2172132</v>
      </c>
      <c r="D53" s="104">
        <v>523102.75368500873</v>
      </c>
      <c r="E53" s="32">
        <v>490988.24593128386</v>
      </c>
      <c r="F53" s="2"/>
      <c r="G53" s="2"/>
    </row>
    <row r="54" spans="1:7" ht="13.5" thickBot="1">
      <c r="A54" s="65" t="s">
        <v>89</v>
      </c>
      <c r="B54" s="11">
        <v>11158861</v>
      </c>
      <c r="C54" s="117">
        <v>11142108</v>
      </c>
      <c r="D54" s="118">
        <v>2644405.1850798614</v>
      </c>
      <c r="E54" s="118">
        <v>2518559.6745027122</v>
      </c>
      <c r="F54" s="2"/>
      <c r="G54" s="2"/>
    </row>
    <row r="55" spans="1:7" ht="13">
      <c r="F55" s="2"/>
      <c r="G55" s="2"/>
    </row>
    <row r="56" spans="1:7" ht="13">
      <c r="F56" s="2"/>
      <c r="G56" s="2"/>
    </row>
    <row r="58" spans="1:7" ht="25.5" customHeight="1">
      <c r="A58" s="278"/>
      <c r="B58" s="278"/>
      <c r="C58" s="278"/>
      <c r="D58" s="278"/>
      <c r="E58" s="278"/>
    </row>
    <row r="59" spans="1:7" ht="39" customHeight="1">
      <c r="A59" s="278"/>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60"/>
  <sheetViews>
    <sheetView workbookViewId="0">
      <selection activeCell="G15" sqref="G15"/>
    </sheetView>
  </sheetViews>
  <sheetFormatPr defaultRowHeight="14"/>
  <cols>
    <col min="1" max="1" width="52.33203125" customWidth="1"/>
    <col min="2" max="2" width="15.08203125" customWidth="1"/>
    <col min="3" max="3" width="14.08203125" customWidth="1"/>
    <col min="4" max="4" width="13.33203125" customWidth="1"/>
    <col min="5" max="5" width="15.33203125" customWidth="1"/>
  </cols>
  <sheetData>
    <row r="1" spans="1:5" ht="14.5" thickBot="1">
      <c r="A1" s="279" t="s">
        <v>0</v>
      </c>
      <c r="B1" s="317" t="s">
        <v>1</v>
      </c>
      <c r="C1" s="318"/>
      <c r="D1" s="319" t="s">
        <v>2</v>
      </c>
      <c r="E1" s="320"/>
    </row>
    <row r="2" spans="1:5" ht="44.5" thickBot="1">
      <c r="A2" s="280"/>
      <c r="B2" s="5" t="s">
        <v>201</v>
      </c>
      <c r="C2" s="5" t="s">
        <v>202</v>
      </c>
      <c r="D2" s="5" t="s">
        <v>203</v>
      </c>
      <c r="E2" s="5" t="s">
        <v>204</v>
      </c>
    </row>
    <row r="3" spans="1:5" ht="14.5" thickBot="1">
      <c r="A3" s="281" t="s">
        <v>3</v>
      </c>
      <c r="B3" s="282"/>
      <c r="C3" s="282"/>
      <c r="D3" s="282"/>
      <c r="E3" s="283"/>
    </row>
    <row r="4" spans="1:5">
      <c r="A4" s="61" t="s">
        <v>65</v>
      </c>
      <c r="B4" s="8">
        <v>8755366</v>
      </c>
      <c r="C4" s="102">
        <v>8841026</v>
      </c>
      <c r="D4" s="102">
        <v>2061347.1770965769</v>
      </c>
      <c r="E4" s="103">
        <v>2018268.6907887228</v>
      </c>
    </row>
    <row r="5" spans="1:5">
      <c r="A5" s="7" t="s">
        <v>66</v>
      </c>
      <c r="B5" s="56">
        <v>1237194</v>
      </c>
      <c r="C5" s="103">
        <v>143414</v>
      </c>
      <c r="D5" s="103">
        <v>291282.66704336769</v>
      </c>
      <c r="E5" s="103">
        <v>32739.18502454058</v>
      </c>
    </row>
    <row r="6" spans="1:5">
      <c r="A6" s="7" t="s">
        <v>214</v>
      </c>
      <c r="B6" s="56">
        <v>1240592</v>
      </c>
      <c r="C6" s="56">
        <v>32675</v>
      </c>
      <c r="D6" s="103">
        <v>292082.68587841972</v>
      </c>
      <c r="E6" s="103">
        <v>7459.1941559182751</v>
      </c>
    </row>
    <row r="7" spans="1:5">
      <c r="A7" s="7" t="s">
        <v>67</v>
      </c>
      <c r="B7" s="56">
        <v>1005477</v>
      </c>
      <c r="C7" s="56">
        <v>4717</v>
      </c>
      <c r="D7" s="103">
        <v>236727.64514761974</v>
      </c>
      <c r="E7" s="103">
        <v>1076.8177148727316</v>
      </c>
    </row>
    <row r="8" spans="1:5">
      <c r="A8" s="7" t="s">
        <v>68</v>
      </c>
      <c r="B8" s="56">
        <v>1004167</v>
      </c>
      <c r="C8" s="56">
        <v>3435</v>
      </c>
      <c r="D8" s="103">
        <v>236420.2211705985</v>
      </c>
      <c r="E8" s="103">
        <v>784.15705969638179</v>
      </c>
    </row>
    <row r="9" spans="1:5">
      <c r="A9" s="7" t="s">
        <v>69</v>
      </c>
      <c r="B9" s="10">
        <v>1310</v>
      </c>
      <c r="C9" s="10">
        <v>1282</v>
      </c>
      <c r="D9" s="104">
        <v>308.42397702123651</v>
      </c>
      <c r="E9" s="103">
        <v>292.66065517634974</v>
      </c>
    </row>
    <row r="10" spans="1:5">
      <c r="A10" s="7" t="s">
        <v>70</v>
      </c>
      <c r="B10" s="56">
        <v>-15473</v>
      </c>
      <c r="C10" s="56">
        <v>48369</v>
      </c>
      <c r="D10" s="106">
        <v>-3642.9345011065593</v>
      </c>
      <c r="E10" s="103">
        <v>11041.890195183199</v>
      </c>
    </row>
    <row r="11" spans="1:5">
      <c r="A11" s="7" t="s">
        <v>71</v>
      </c>
      <c r="B11" s="56">
        <v>990004</v>
      </c>
      <c r="C11" s="56">
        <v>53086</v>
      </c>
      <c r="D11" s="103">
        <v>233084.71064651318</v>
      </c>
      <c r="E11" s="103">
        <v>12118.707910055931</v>
      </c>
    </row>
    <row r="12" spans="1:5" ht="25.5">
      <c r="A12" s="7" t="s">
        <v>72</v>
      </c>
      <c r="B12" s="56">
        <v>988688</v>
      </c>
      <c r="C12" s="56">
        <v>51804</v>
      </c>
      <c r="D12" s="103">
        <v>232774.87404058955</v>
      </c>
      <c r="E12" s="103">
        <v>11826.047254879581</v>
      </c>
    </row>
    <row r="13" spans="1:5">
      <c r="A13" s="7" t="s">
        <v>73</v>
      </c>
      <c r="B13" s="10">
        <v>1316</v>
      </c>
      <c r="C13" s="10">
        <v>1282</v>
      </c>
      <c r="D13" s="104">
        <v>309.83660592362389</v>
      </c>
      <c r="E13" s="103">
        <v>292.66065517634974</v>
      </c>
    </row>
    <row r="14" spans="1:5">
      <c r="A14" s="7" t="s">
        <v>74</v>
      </c>
      <c r="B14" s="107">
        <v>0.57297500626107889</v>
      </c>
      <c r="C14" s="107">
        <v>1.9600018189273359E-3</v>
      </c>
      <c r="D14" s="108">
        <v>0.13490017569832813</v>
      </c>
      <c r="E14" s="108">
        <v>4.4743792236670154E-4</v>
      </c>
    </row>
    <row r="15" spans="1:5">
      <c r="A15" s="7" t="s">
        <v>75</v>
      </c>
      <c r="B15" s="10">
        <v>1752549394</v>
      </c>
      <c r="C15" s="105">
        <v>1752549394</v>
      </c>
      <c r="D15" s="104">
        <v>1752549394</v>
      </c>
      <c r="E15" s="104">
        <v>1752549394</v>
      </c>
    </row>
    <row r="16" spans="1:5">
      <c r="A16" s="7" t="s">
        <v>76</v>
      </c>
      <c r="B16" s="57">
        <v>1907765</v>
      </c>
      <c r="C16" s="57">
        <v>1417171</v>
      </c>
      <c r="D16" s="111">
        <v>449160.66299383156</v>
      </c>
      <c r="E16" s="103">
        <v>323518.09154206142</v>
      </c>
    </row>
    <row r="17" spans="1:5">
      <c r="A17" s="7" t="s">
        <v>77</v>
      </c>
      <c r="B17" s="57">
        <v>-2297997</v>
      </c>
      <c r="C17" s="110">
        <v>-1904372</v>
      </c>
      <c r="D17" s="111">
        <v>-541036.16329990118</v>
      </c>
      <c r="E17" s="103">
        <v>-434738.50017121335</v>
      </c>
    </row>
    <row r="18" spans="1:5">
      <c r="A18" s="7" t="s">
        <v>78</v>
      </c>
      <c r="B18" s="57">
        <v>173866</v>
      </c>
      <c r="C18" s="110">
        <v>453459</v>
      </c>
      <c r="D18" s="111">
        <v>40933.689457079628</v>
      </c>
      <c r="E18" s="103">
        <v>103517.63497317658</v>
      </c>
    </row>
    <row r="19" spans="1:5" ht="14.5" thickBot="1">
      <c r="A19" s="62" t="s">
        <v>79</v>
      </c>
      <c r="B19" s="60">
        <v>-216366</v>
      </c>
      <c r="C19" s="60">
        <v>-33742</v>
      </c>
      <c r="D19" s="113">
        <v>-50940.810848989975</v>
      </c>
      <c r="E19" s="103">
        <v>-7702.7736559753457</v>
      </c>
    </row>
    <row r="20" spans="1:5" ht="14.5" thickBot="1">
      <c r="A20" s="3"/>
      <c r="B20" s="6" t="s">
        <v>205</v>
      </c>
      <c r="C20" s="6" t="s">
        <v>194</v>
      </c>
      <c r="D20" s="6" t="s">
        <v>205</v>
      </c>
      <c r="E20" s="6" t="s">
        <v>194</v>
      </c>
    </row>
    <row r="21" spans="1:5">
      <c r="A21" s="61" t="s">
        <v>80</v>
      </c>
      <c r="B21" s="8">
        <v>29616513</v>
      </c>
      <c r="C21" s="8">
        <v>29148253</v>
      </c>
      <c r="D21" s="105">
        <v>7007337.7499112748</v>
      </c>
      <c r="E21" s="14">
        <v>6588664.7830018075</v>
      </c>
    </row>
    <row r="22" spans="1:5">
      <c r="A22" s="7" t="s">
        <v>81</v>
      </c>
      <c r="B22" s="10">
        <v>3609381</v>
      </c>
      <c r="C22" s="10">
        <v>4308641</v>
      </c>
      <c r="D22" s="105">
        <v>853988.1698805159</v>
      </c>
      <c r="E22" s="14">
        <v>973924.27667269437</v>
      </c>
    </row>
    <row r="23" spans="1:5">
      <c r="A23" s="7" t="s">
        <v>82</v>
      </c>
      <c r="B23" s="10">
        <v>33225894</v>
      </c>
      <c r="C23" s="10">
        <v>33456894</v>
      </c>
      <c r="D23" s="105">
        <v>7861325.9197917907</v>
      </c>
      <c r="E23" s="14">
        <v>7562589.0596745024</v>
      </c>
    </row>
    <row r="24" spans="1:5">
      <c r="A24" s="7" t="s">
        <v>83</v>
      </c>
      <c r="B24" s="10">
        <v>8762747</v>
      </c>
      <c r="C24" s="10">
        <v>8762747</v>
      </c>
      <c r="D24" s="105">
        <v>2073286.8803974921</v>
      </c>
      <c r="E24" s="14">
        <v>1980729.4303797467</v>
      </c>
    </row>
    <row r="25" spans="1:5">
      <c r="A25" s="7" t="s">
        <v>84</v>
      </c>
      <c r="B25" s="10">
        <v>17637954</v>
      </c>
      <c r="C25" s="10">
        <v>16649266</v>
      </c>
      <c r="D25" s="105">
        <v>4173182.0655388623</v>
      </c>
      <c r="E25" s="14">
        <v>3763396.473779385</v>
      </c>
    </row>
    <row r="26" spans="1:5">
      <c r="A26" s="7" t="s">
        <v>85</v>
      </c>
      <c r="B26" s="10">
        <v>30804</v>
      </c>
      <c r="C26" s="10">
        <v>30052</v>
      </c>
      <c r="D26" s="105">
        <v>7288.3000118301197</v>
      </c>
      <c r="E26" s="14">
        <v>6792.9475587703428</v>
      </c>
    </row>
    <row r="27" spans="1:5">
      <c r="A27" s="7" t="s">
        <v>86</v>
      </c>
      <c r="B27" s="10">
        <v>17668758</v>
      </c>
      <c r="C27" s="10">
        <v>16679318</v>
      </c>
      <c r="D27" s="105">
        <v>4180470.3655506922</v>
      </c>
      <c r="E27" s="14">
        <v>3770189.4213381554</v>
      </c>
    </row>
    <row r="28" spans="1:5">
      <c r="A28" s="7" t="s">
        <v>87</v>
      </c>
      <c r="B28" s="10">
        <v>11929895</v>
      </c>
      <c r="C28" s="10">
        <v>11968719</v>
      </c>
      <c r="D28" s="105">
        <v>2822641.6656808234</v>
      </c>
      <c r="E28" s="14">
        <v>2705406.6455696202</v>
      </c>
    </row>
    <row r="29" spans="1:5">
      <c r="A29" s="7" t="s">
        <v>88</v>
      </c>
      <c r="B29" s="10">
        <v>3627241</v>
      </c>
      <c r="C29" s="10">
        <v>4808857</v>
      </c>
      <c r="D29" s="105">
        <v>858213.8885602745</v>
      </c>
      <c r="E29" s="14">
        <v>1086992.9927667268</v>
      </c>
    </row>
    <row r="30" spans="1:5" ht="14.5" thickBot="1">
      <c r="A30" s="62" t="s">
        <v>89</v>
      </c>
      <c r="B30" s="11">
        <v>15557136</v>
      </c>
      <c r="C30" s="11">
        <v>16777576</v>
      </c>
      <c r="D30" s="105">
        <v>3680855.554241098</v>
      </c>
      <c r="E30" s="14">
        <v>3792399.638336347</v>
      </c>
    </row>
    <row r="31" spans="1:5" ht="14.5" thickBot="1">
      <c r="A31" s="281" t="s">
        <v>34</v>
      </c>
      <c r="B31" s="282"/>
      <c r="C31" s="282"/>
      <c r="D31" s="282"/>
      <c r="E31" s="283"/>
    </row>
    <row r="32" spans="1:5" ht="14.5" thickBot="1">
      <c r="A32" s="292"/>
      <c r="B32" s="317" t="s">
        <v>1</v>
      </c>
      <c r="C32" s="318"/>
      <c r="D32" s="319" t="s">
        <v>2</v>
      </c>
      <c r="E32" s="320"/>
    </row>
    <row r="33" spans="1:5" ht="44.5" thickBot="1">
      <c r="A33" s="322"/>
      <c r="B33" s="5" t="s">
        <v>201</v>
      </c>
      <c r="C33" s="5" t="s">
        <v>202</v>
      </c>
      <c r="D33" s="5" t="s">
        <v>203</v>
      </c>
      <c r="E33" s="5" t="s">
        <v>204</v>
      </c>
    </row>
    <row r="34" spans="1:5">
      <c r="A34" s="61" t="s">
        <v>65</v>
      </c>
      <c r="B34" s="8">
        <v>3620652</v>
      </c>
      <c r="C34" s="8">
        <v>3888292</v>
      </c>
      <c r="D34" s="102">
        <v>852439.61011442298</v>
      </c>
      <c r="E34" s="103">
        <v>887636.57116767496</v>
      </c>
    </row>
    <row r="35" spans="1:5">
      <c r="A35" s="7" t="s">
        <v>166</v>
      </c>
      <c r="B35" s="111">
        <v>233898</v>
      </c>
      <c r="C35" s="111">
        <v>28794</v>
      </c>
      <c r="D35" s="111">
        <v>55068.512501765785</v>
      </c>
      <c r="E35" s="103">
        <v>6573.2222349046915</v>
      </c>
    </row>
    <row r="36" spans="1:5">
      <c r="A36" s="7" t="s">
        <v>214</v>
      </c>
      <c r="B36" s="111">
        <v>959442</v>
      </c>
      <c r="C36" s="111">
        <v>552238</v>
      </c>
      <c r="D36" s="111">
        <v>225889.24989405283</v>
      </c>
      <c r="E36" s="103">
        <v>126067.34391051251</v>
      </c>
    </row>
    <row r="37" spans="1:5">
      <c r="A37" s="7" t="s">
        <v>67</v>
      </c>
      <c r="B37" s="111">
        <v>900331</v>
      </c>
      <c r="C37" s="111">
        <v>549911</v>
      </c>
      <c r="D37" s="111">
        <v>211972.26538588313</v>
      </c>
      <c r="E37" s="103">
        <v>125536.12601301222</v>
      </c>
    </row>
    <row r="38" spans="1:5">
      <c r="A38" s="7" t="s">
        <v>70</v>
      </c>
      <c r="B38" s="57">
        <v>-7329</v>
      </c>
      <c r="C38" s="57">
        <v>39587</v>
      </c>
      <c r="D38" s="111">
        <v>-1725.5262042661393</v>
      </c>
      <c r="E38" s="103">
        <v>9037.0962218924797</v>
      </c>
    </row>
    <row r="39" spans="1:5">
      <c r="A39" s="7" t="s">
        <v>71</v>
      </c>
      <c r="B39" s="111">
        <v>893002</v>
      </c>
      <c r="C39" s="111">
        <v>589498</v>
      </c>
      <c r="D39" s="111">
        <v>210245.73918161698</v>
      </c>
      <c r="E39" s="103">
        <v>134573.22223490471</v>
      </c>
    </row>
    <row r="40" spans="1:5">
      <c r="A40" s="7" t="s">
        <v>74</v>
      </c>
      <c r="B40" s="114">
        <v>0.51</v>
      </c>
      <c r="C40" s="114">
        <v>0.31</v>
      </c>
      <c r="D40" s="114">
        <v>0.12007345670292414</v>
      </c>
      <c r="E40" s="114">
        <v>7.0768177148727324E-2</v>
      </c>
    </row>
    <row r="41" spans="1:5">
      <c r="A41" s="7" t="s">
        <v>75</v>
      </c>
      <c r="B41" s="10">
        <v>1752549394</v>
      </c>
      <c r="C41" s="10">
        <v>1752549394</v>
      </c>
      <c r="D41" s="104">
        <v>1752549394</v>
      </c>
      <c r="E41" s="104">
        <v>1752549394</v>
      </c>
    </row>
    <row r="42" spans="1:5">
      <c r="A42" s="7" t="s">
        <v>76</v>
      </c>
      <c r="B42" s="57">
        <v>345860</v>
      </c>
      <c r="C42" s="57">
        <v>-148907</v>
      </c>
      <c r="D42" s="111">
        <v>81428.638696614405</v>
      </c>
      <c r="E42" s="103">
        <v>-33993.151466727548</v>
      </c>
    </row>
    <row r="43" spans="1:5">
      <c r="A43" s="7" t="s">
        <v>77</v>
      </c>
      <c r="B43" s="57">
        <v>-1313719</v>
      </c>
      <c r="C43" s="57">
        <v>128447</v>
      </c>
      <c r="D43" s="111">
        <v>-309299.57150256628</v>
      </c>
      <c r="E43" s="103">
        <v>29322.451774911544</v>
      </c>
    </row>
    <row r="44" spans="1:5">
      <c r="A44" s="7" t="s">
        <v>78</v>
      </c>
      <c r="B44" s="57">
        <v>136316</v>
      </c>
      <c r="C44" s="57">
        <v>394791</v>
      </c>
      <c r="D44" s="111">
        <v>32093.986909638839</v>
      </c>
      <c r="E44" s="103">
        <v>90124.64330555874</v>
      </c>
    </row>
    <row r="45" spans="1:5" ht="14.5" thickBot="1">
      <c r="A45" s="62" t="s">
        <v>90</v>
      </c>
      <c r="B45" s="60">
        <v>-831543</v>
      </c>
      <c r="C45" s="60">
        <v>374331</v>
      </c>
      <c r="D45" s="111">
        <v>-195776.94589631306</v>
      </c>
      <c r="E45" s="103">
        <v>85453.943613742726</v>
      </c>
    </row>
    <row r="46" spans="1:5" ht="14.5" thickBot="1">
      <c r="A46" s="4"/>
      <c r="B46" s="6" t="s">
        <v>205</v>
      </c>
      <c r="C46" s="6" t="s">
        <v>194</v>
      </c>
      <c r="D46" s="6" t="s">
        <v>205</v>
      </c>
      <c r="E46" s="6" t="s">
        <v>194</v>
      </c>
    </row>
    <row r="47" spans="1:5">
      <c r="A47" s="61" t="s">
        <v>80</v>
      </c>
      <c r="B47" s="8">
        <v>26783704</v>
      </c>
      <c r="C47" s="102">
        <v>25855329</v>
      </c>
      <c r="D47" s="102">
        <v>6337088.3709925478</v>
      </c>
      <c r="E47" s="30">
        <v>5844332.9566003615</v>
      </c>
    </row>
    <row r="48" spans="1:5">
      <c r="A48" s="7" t="s">
        <v>81</v>
      </c>
      <c r="B48" s="10">
        <v>2301544</v>
      </c>
      <c r="C48" s="105">
        <v>1817047</v>
      </c>
      <c r="D48" s="104">
        <v>544550.81036318466</v>
      </c>
      <c r="E48" s="32">
        <v>410724.90958408674</v>
      </c>
    </row>
    <row r="49" spans="1:5">
      <c r="A49" s="7" t="s">
        <v>82</v>
      </c>
      <c r="B49" s="10">
        <v>29085248</v>
      </c>
      <c r="C49" s="105">
        <v>27672376</v>
      </c>
      <c r="D49" s="104">
        <v>6881639.1813557325</v>
      </c>
      <c r="E49" s="32">
        <v>6255057.8661844479</v>
      </c>
    </row>
    <row r="50" spans="1:5">
      <c r="A50" s="7" t="s">
        <v>83</v>
      </c>
      <c r="B50" s="10">
        <v>8762747</v>
      </c>
      <c r="C50" s="105">
        <v>8762747</v>
      </c>
      <c r="D50" s="104">
        <v>2073286.8803974921</v>
      </c>
      <c r="E50" s="32">
        <v>1980729.4303797467</v>
      </c>
    </row>
    <row r="51" spans="1:5">
      <c r="A51" s="7" t="s">
        <v>86</v>
      </c>
      <c r="B51" s="10">
        <v>17423270</v>
      </c>
      <c r="C51" s="105">
        <v>16530268</v>
      </c>
      <c r="D51" s="104">
        <v>4122387.3181119133</v>
      </c>
      <c r="E51" s="32">
        <v>3736498.1916817357</v>
      </c>
    </row>
    <row r="52" spans="1:5">
      <c r="A52" s="7" t="s">
        <v>87</v>
      </c>
      <c r="B52" s="10">
        <v>8851116</v>
      </c>
      <c r="C52" s="105">
        <v>8969976</v>
      </c>
      <c r="D52" s="104">
        <v>2094195.1969714896</v>
      </c>
      <c r="E52" s="32">
        <v>2027572.4285714284</v>
      </c>
    </row>
    <row r="53" spans="1:5">
      <c r="A53" s="7" t="s">
        <v>88</v>
      </c>
      <c r="B53" s="10">
        <v>2810862</v>
      </c>
      <c r="C53" s="105">
        <v>2172132</v>
      </c>
      <c r="D53" s="104">
        <v>665056.6662723294</v>
      </c>
      <c r="E53" s="32">
        <v>490988.24593128386</v>
      </c>
    </row>
    <row r="54" spans="1:5" ht="14.5" thickBot="1">
      <c r="A54" s="65" t="s">
        <v>89</v>
      </c>
      <c r="B54" s="11">
        <v>11661978</v>
      </c>
      <c r="C54" s="117">
        <v>11142108</v>
      </c>
      <c r="D54" s="118">
        <v>2759251.8632438187</v>
      </c>
      <c r="E54" s="118">
        <v>2518559.6745027122</v>
      </c>
    </row>
    <row r="55" spans="1:5">
      <c r="A55" s="1"/>
      <c r="B55" s="1"/>
      <c r="C55" s="1"/>
      <c r="D55" s="1"/>
      <c r="E55" s="1"/>
    </row>
    <row r="56" spans="1:5">
      <c r="A56" s="1"/>
      <c r="B56" s="1"/>
      <c r="C56" s="1"/>
      <c r="D56" s="1"/>
      <c r="E56" s="1"/>
    </row>
    <row r="57" spans="1:5">
      <c r="A57" s="1" t="s">
        <v>266</v>
      </c>
      <c r="B57" s="1"/>
      <c r="C57" s="1"/>
      <c r="D57" s="1"/>
      <c r="E57" s="1"/>
    </row>
    <row r="58" spans="1:5">
      <c r="A58" s="278" t="s">
        <v>206</v>
      </c>
      <c r="B58" s="278"/>
      <c r="C58" s="278"/>
      <c r="D58" s="278"/>
      <c r="E58" s="278"/>
    </row>
    <row r="59" spans="1:5" ht="41.15" customHeight="1">
      <c r="A59" s="278" t="s">
        <v>279</v>
      </c>
      <c r="B59" s="278"/>
      <c r="C59" s="278"/>
      <c r="D59" s="278"/>
      <c r="E59" s="278"/>
    </row>
    <row r="60" spans="1:5">
      <c r="A60" s="1"/>
      <c r="B60" s="1"/>
      <c r="C60" s="1"/>
      <c r="D60" s="1"/>
      <c r="E60" s="1"/>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2"/>
  <sheetViews>
    <sheetView topLeftCell="A13" workbookViewId="0">
      <selection activeCell="A38" sqref="A38"/>
    </sheetView>
  </sheetViews>
  <sheetFormatPr defaultRowHeight="12.5"/>
  <cols>
    <col min="1" max="1" width="47.08203125" style="1" customWidth="1"/>
    <col min="2" max="5" width="15.58203125" style="1" customWidth="1"/>
    <col min="6" max="256" width="9" style="1"/>
    <col min="257" max="257" width="45" style="1" customWidth="1"/>
    <col min="258" max="261" width="15.58203125" style="1" customWidth="1"/>
    <col min="262" max="512" width="9" style="1"/>
    <col min="513" max="513" width="45" style="1" customWidth="1"/>
    <col min="514" max="517" width="15.58203125" style="1" customWidth="1"/>
    <col min="518" max="768" width="9" style="1"/>
    <col min="769" max="769" width="45" style="1" customWidth="1"/>
    <col min="770" max="773" width="15.58203125" style="1" customWidth="1"/>
    <col min="774" max="1024" width="9" style="1"/>
    <col min="1025" max="1025" width="45" style="1" customWidth="1"/>
    <col min="1026" max="1029" width="15.58203125" style="1" customWidth="1"/>
    <col min="1030" max="1280" width="9" style="1"/>
    <col min="1281" max="1281" width="45" style="1" customWidth="1"/>
    <col min="1282" max="1285" width="15.58203125" style="1" customWidth="1"/>
    <col min="1286" max="1536" width="9" style="1"/>
    <col min="1537" max="1537" width="45" style="1" customWidth="1"/>
    <col min="1538" max="1541" width="15.58203125" style="1" customWidth="1"/>
    <col min="1542" max="1792" width="9" style="1"/>
    <col min="1793" max="1793" width="45" style="1" customWidth="1"/>
    <col min="1794" max="1797" width="15.58203125" style="1" customWidth="1"/>
    <col min="1798" max="2048" width="9" style="1"/>
    <col min="2049" max="2049" width="45" style="1" customWidth="1"/>
    <col min="2050" max="2053" width="15.58203125" style="1" customWidth="1"/>
    <col min="2054" max="2304" width="9" style="1"/>
    <col min="2305" max="2305" width="45" style="1" customWidth="1"/>
    <col min="2306" max="2309" width="15.58203125" style="1" customWidth="1"/>
    <col min="2310" max="2560" width="9" style="1"/>
    <col min="2561" max="2561" width="45" style="1" customWidth="1"/>
    <col min="2562" max="2565" width="15.58203125" style="1" customWidth="1"/>
    <col min="2566" max="2816" width="9" style="1"/>
    <col min="2817" max="2817" width="45" style="1" customWidth="1"/>
    <col min="2818" max="2821" width="15.58203125" style="1" customWidth="1"/>
    <col min="2822" max="3072" width="9" style="1"/>
    <col min="3073" max="3073" width="45" style="1" customWidth="1"/>
    <col min="3074" max="3077" width="15.58203125" style="1" customWidth="1"/>
    <col min="3078" max="3328" width="9" style="1"/>
    <col min="3329" max="3329" width="45" style="1" customWidth="1"/>
    <col min="3330" max="3333" width="15.58203125" style="1" customWidth="1"/>
    <col min="3334" max="3584" width="9" style="1"/>
    <col min="3585" max="3585" width="45" style="1" customWidth="1"/>
    <col min="3586" max="3589" width="15.58203125" style="1" customWidth="1"/>
    <col min="3590" max="3840" width="9" style="1"/>
    <col min="3841" max="3841" width="45" style="1" customWidth="1"/>
    <col min="3842" max="3845" width="15.58203125" style="1" customWidth="1"/>
    <col min="3846" max="4096" width="9" style="1"/>
    <col min="4097" max="4097" width="45" style="1" customWidth="1"/>
    <col min="4098" max="4101" width="15.58203125" style="1" customWidth="1"/>
    <col min="4102" max="4352" width="9" style="1"/>
    <col min="4353" max="4353" width="45" style="1" customWidth="1"/>
    <col min="4354" max="4357" width="15.58203125" style="1" customWidth="1"/>
    <col min="4358" max="4608" width="9" style="1"/>
    <col min="4609" max="4609" width="45" style="1" customWidth="1"/>
    <col min="4610" max="4613" width="15.58203125" style="1" customWidth="1"/>
    <col min="4614" max="4864" width="9" style="1"/>
    <col min="4865" max="4865" width="45" style="1" customWidth="1"/>
    <col min="4866" max="4869" width="15.58203125" style="1" customWidth="1"/>
    <col min="4870" max="5120" width="9" style="1"/>
    <col min="5121" max="5121" width="45" style="1" customWidth="1"/>
    <col min="5122" max="5125" width="15.58203125" style="1" customWidth="1"/>
    <col min="5126" max="5376" width="9" style="1"/>
    <col min="5377" max="5377" width="45" style="1" customWidth="1"/>
    <col min="5378" max="5381" width="15.58203125" style="1" customWidth="1"/>
    <col min="5382" max="5632" width="9" style="1"/>
    <col min="5633" max="5633" width="45" style="1" customWidth="1"/>
    <col min="5634" max="5637" width="15.58203125" style="1" customWidth="1"/>
    <col min="5638" max="5888" width="9" style="1"/>
    <col min="5889" max="5889" width="45" style="1" customWidth="1"/>
    <col min="5890" max="5893" width="15.58203125" style="1" customWidth="1"/>
    <col min="5894" max="6144" width="9" style="1"/>
    <col min="6145" max="6145" width="45" style="1" customWidth="1"/>
    <col min="6146" max="6149" width="15.58203125" style="1" customWidth="1"/>
    <col min="6150" max="6400" width="9" style="1"/>
    <col min="6401" max="6401" width="45" style="1" customWidth="1"/>
    <col min="6402" max="6405" width="15.58203125" style="1" customWidth="1"/>
    <col min="6406" max="6656" width="9" style="1"/>
    <col min="6657" max="6657" width="45" style="1" customWidth="1"/>
    <col min="6658" max="6661" width="15.58203125" style="1" customWidth="1"/>
    <col min="6662" max="6912" width="9" style="1"/>
    <col min="6913" max="6913" width="45" style="1" customWidth="1"/>
    <col min="6914" max="6917" width="15.58203125" style="1" customWidth="1"/>
    <col min="6918" max="7168" width="9" style="1"/>
    <col min="7169" max="7169" width="45" style="1" customWidth="1"/>
    <col min="7170" max="7173" width="15.58203125" style="1" customWidth="1"/>
    <col min="7174" max="7424" width="9" style="1"/>
    <col min="7425" max="7425" width="45" style="1" customWidth="1"/>
    <col min="7426" max="7429" width="15.58203125" style="1" customWidth="1"/>
    <col min="7430" max="7680" width="9" style="1"/>
    <col min="7681" max="7681" width="45" style="1" customWidth="1"/>
    <col min="7682" max="7685" width="15.58203125" style="1" customWidth="1"/>
    <col min="7686" max="7936" width="9" style="1"/>
    <col min="7937" max="7937" width="45" style="1" customWidth="1"/>
    <col min="7938" max="7941" width="15.58203125" style="1" customWidth="1"/>
    <col min="7942" max="8192" width="9" style="1"/>
    <col min="8193" max="8193" width="45" style="1" customWidth="1"/>
    <col min="8194" max="8197" width="15.58203125" style="1" customWidth="1"/>
    <col min="8198" max="8448" width="9" style="1"/>
    <col min="8449" max="8449" width="45" style="1" customWidth="1"/>
    <col min="8450" max="8453" width="15.58203125" style="1" customWidth="1"/>
    <col min="8454" max="8704" width="9" style="1"/>
    <col min="8705" max="8705" width="45" style="1" customWidth="1"/>
    <col min="8706" max="8709" width="15.58203125" style="1" customWidth="1"/>
    <col min="8710" max="8960" width="9" style="1"/>
    <col min="8961" max="8961" width="45" style="1" customWidth="1"/>
    <col min="8962" max="8965" width="15.58203125" style="1" customWidth="1"/>
    <col min="8966" max="9216" width="9" style="1"/>
    <col min="9217" max="9217" width="45" style="1" customWidth="1"/>
    <col min="9218" max="9221" width="15.58203125" style="1" customWidth="1"/>
    <col min="9222" max="9472" width="9" style="1"/>
    <col min="9473" max="9473" width="45" style="1" customWidth="1"/>
    <col min="9474" max="9477" width="15.58203125" style="1" customWidth="1"/>
    <col min="9478" max="9728" width="9" style="1"/>
    <col min="9729" max="9729" width="45" style="1" customWidth="1"/>
    <col min="9730" max="9733" width="15.58203125" style="1" customWidth="1"/>
    <col min="9734" max="9984" width="9" style="1"/>
    <col min="9985" max="9985" width="45" style="1" customWidth="1"/>
    <col min="9986" max="9989" width="15.58203125" style="1" customWidth="1"/>
    <col min="9990" max="10240" width="9" style="1"/>
    <col min="10241" max="10241" width="45" style="1" customWidth="1"/>
    <col min="10242" max="10245" width="15.58203125" style="1" customWidth="1"/>
    <col min="10246" max="10496" width="9" style="1"/>
    <col min="10497" max="10497" width="45" style="1" customWidth="1"/>
    <col min="10498" max="10501" width="15.58203125" style="1" customWidth="1"/>
    <col min="10502" max="10752" width="9" style="1"/>
    <col min="10753" max="10753" width="45" style="1" customWidth="1"/>
    <col min="10754" max="10757" width="15.58203125" style="1" customWidth="1"/>
    <col min="10758" max="11008" width="9" style="1"/>
    <col min="11009" max="11009" width="45" style="1" customWidth="1"/>
    <col min="11010" max="11013" width="15.58203125" style="1" customWidth="1"/>
    <col min="11014" max="11264" width="9" style="1"/>
    <col min="11265" max="11265" width="45" style="1" customWidth="1"/>
    <col min="11266" max="11269" width="15.58203125" style="1" customWidth="1"/>
    <col min="11270" max="11520" width="9" style="1"/>
    <col min="11521" max="11521" width="45" style="1" customWidth="1"/>
    <col min="11522" max="11525" width="15.58203125" style="1" customWidth="1"/>
    <col min="11526" max="11776" width="9" style="1"/>
    <col min="11777" max="11777" width="45" style="1" customWidth="1"/>
    <col min="11778" max="11781" width="15.58203125" style="1" customWidth="1"/>
    <col min="11782" max="12032" width="9" style="1"/>
    <col min="12033" max="12033" width="45" style="1" customWidth="1"/>
    <col min="12034" max="12037" width="15.58203125" style="1" customWidth="1"/>
    <col min="12038" max="12288" width="9" style="1"/>
    <col min="12289" max="12289" width="45" style="1" customWidth="1"/>
    <col min="12290" max="12293" width="15.58203125" style="1" customWidth="1"/>
    <col min="12294" max="12544" width="9" style="1"/>
    <col min="12545" max="12545" width="45" style="1" customWidth="1"/>
    <col min="12546" max="12549" width="15.58203125" style="1" customWidth="1"/>
    <col min="12550" max="12800" width="9" style="1"/>
    <col min="12801" max="12801" width="45" style="1" customWidth="1"/>
    <col min="12802" max="12805" width="15.58203125" style="1" customWidth="1"/>
    <col min="12806" max="13056" width="9" style="1"/>
    <col min="13057" max="13057" width="45" style="1" customWidth="1"/>
    <col min="13058" max="13061" width="15.58203125" style="1" customWidth="1"/>
    <col min="13062" max="13312" width="9" style="1"/>
    <col min="13313" max="13313" width="45" style="1" customWidth="1"/>
    <col min="13314" max="13317" width="15.58203125" style="1" customWidth="1"/>
    <col min="13318" max="13568" width="9" style="1"/>
    <col min="13569" max="13569" width="45" style="1" customWidth="1"/>
    <col min="13570" max="13573" width="15.58203125" style="1" customWidth="1"/>
    <col min="13574" max="13824" width="9" style="1"/>
    <col min="13825" max="13825" width="45" style="1" customWidth="1"/>
    <col min="13826" max="13829" width="15.58203125" style="1" customWidth="1"/>
    <col min="13830" max="14080" width="9" style="1"/>
    <col min="14081" max="14081" width="45" style="1" customWidth="1"/>
    <col min="14082" max="14085" width="15.58203125" style="1" customWidth="1"/>
    <col min="14086" max="14336" width="9" style="1"/>
    <col min="14337" max="14337" width="45" style="1" customWidth="1"/>
    <col min="14338" max="14341" width="15.58203125" style="1" customWidth="1"/>
    <col min="14342" max="14592" width="9" style="1"/>
    <col min="14593" max="14593" width="45" style="1" customWidth="1"/>
    <col min="14594" max="14597" width="15.58203125" style="1" customWidth="1"/>
    <col min="14598" max="14848" width="9" style="1"/>
    <col min="14849" max="14849" width="45" style="1" customWidth="1"/>
    <col min="14850" max="14853" width="15.58203125" style="1" customWidth="1"/>
    <col min="14854" max="15104" width="9" style="1"/>
    <col min="15105" max="15105" width="45" style="1" customWidth="1"/>
    <col min="15106" max="15109" width="15.58203125" style="1" customWidth="1"/>
    <col min="15110" max="15360" width="9" style="1"/>
    <col min="15361" max="15361" width="45" style="1" customWidth="1"/>
    <col min="15362" max="15365" width="15.58203125" style="1" customWidth="1"/>
    <col min="15366" max="15616" width="9" style="1"/>
    <col min="15617" max="15617" width="45" style="1" customWidth="1"/>
    <col min="15618" max="15621" width="15.58203125" style="1" customWidth="1"/>
    <col min="15622" max="15872" width="9" style="1"/>
    <col min="15873" max="15873" width="45" style="1" customWidth="1"/>
    <col min="15874" max="15877" width="15.58203125" style="1" customWidth="1"/>
    <col min="15878" max="16128" width="9" style="1"/>
    <col min="16129" max="16129" width="45" style="1" customWidth="1"/>
    <col min="16130" max="16133" width="15.58203125" style="1" customWidth="1"/>
    <col min="16134" max="16384" width="9" style="1"/>
  </cols>
  <sheetData>
    <row r="1" spans="1:16" s="2" customFormat="1" ht="13.5" thickBot="1">
      <c r="A1" s="279" t="s">
        <v>0</v>
      </c>
      <c r="B1" s="288" t="s">
        <v>1</v>
      </c>
      <c r="C1" s="289"/>
      <c r="D1" s="290" t="s">
        <v>2</v>
      </c>
      <c r="E1" s="291"/>
    </row>
    <row r="2" spans="1:16" s="2" customFormat="1" ht="31.5" thickBot="1">
      <c r="A2" s="280"/>
      <c r="B2" s="5" t="s">
        <v>10</v>
      </c>
      <c r="C2" s="5" t="s">
        <v>11</v>
      </c>
      <c r="D2" s="5" t="s">
        <v>10</v>
      </c>
      <c r="E2" s="5" t="s">
        <v>11</v>
      </c>
    </row>
    <row r="3" spans="1:16" s="2" customFormat="1" ht="27" customHeight="1" thickBot="1">
      <c r="A3" s="281" t="s">
        <v>3</v>
      </c>
      <c r="B3" s="282"/>
      <c r="C3" s="282"/>
      <c r="D3" s="282"/>
      <c r="E3" s="283"/>
    </row>
    <row r="4" spans="1:16">
      <c r="A4" s="61" t="s">
        <v>65</v>
      </c>
      <c r="B4" s="8">
        <v>15428879</v>
      </c>
      <c r="C4" s="8">
        <v>13694622</v>
      </c>
      <c r="D4" s="13">
        <v>3852981.4703825787</v>
      </c>
      <c r="E4" s="14">
        <v>3155006.6811039946</v>
      </c>
      <c r="M4" s="45"/>
      <c r="N4" s="45"/>
      <c r="O4" s="45"/>
      <c r="P4" s="45"/>
    </row>
    <row r="5" spans="1:16">
      <c r="A5" s="7" t="s">
        <v>66</v>
      </c>
      <c r="B5" s="10">
        <v>1399259</v>
      </c>
      <c r="C5" s="10">
        <v>1320783</v>
      </c>
      <c r="D5" s="13">
        <v>349430.37658575561</v>
      </c>
      <c r="E5" s="14">
        <v>304285.81302124128</v>
      </c>
      <c r="M5" s="45"/>
      <c r="N5" s="45"/>
      <c r="O5" s="45"/>
      <c r="P5" s="45"/>
    </row>
    <row r="6" spans="1:16">
      <c r="A6" s="7" t="s">
        <v>214</v>
      </c>
      <c r="B6" s="10">
        <v>1257314</v>
      </c>
      <c r="C6" s="10">
        <v>1226069</v>
      </c>
      <c r="D6" s="13">
        <v>313983.11856957345</v>
      </c>
      <c r="E6" s="14">
        <v>282465.32737409574</v>
      </c>
      <c r="M6" s="45"/>
      <c r="N6" s="45"/>
      <c r="O6" s="45"/>
      <c r="P6" s="45"/>
    </row>
    <row r="7" spans="1:16">
      <c r="A7" s="7" t="s">
        <v>67</v>
      </c>
      <c r="B7" s="10">
        <v>991383</v>
      </c>
      <c r="C7" s="10">
        <v>948163</v>
      </c>
      <c r="D7" s="13">
        <v>247573.41923883726</v>
      </c>
      <c r="E7" s="14">
        <v>218440.53817444592</v>
      </c>
      <c r="M7" s="45"/>
      <c r="N7" s="45"/>
      <c r="O7" s="45"/>
      <c r="P7" s="45"/>
    </row>
    <row r="8" spans="1:16">
      <c r="A8" s="7" t="s">
        <v>68</v>
      </c>
      <c r="B8" s="10">
        <v>858656</v>
      </c>
      <c r="C8" s="10">
        <v>774426</v>
      </c>
      <c r="D8" s="13">
        <v>214428.12905803614</v>
      </c>
      <c r="E8" s="14">
        <v>178414.50490715567</v>
      </c>
      <c r="M8" s="45"/>
      <c r="N8" s="45"/>
      <c r="O8" s="45"/>
      <c r="P8" s="45"/>
    </row>
    <row r="9" spans="1:16">
      <c r="A9" s="7" t="s">
        <v>69</v>
      </c>
      <c r="B9" s="10">
        <v>132727</v>
      </c>
      <c r="C9" s="10">
        <v>173737</v>
      </c>
      <c r="D9" s="13">
        <v>33145.290180801116</v>
      </c>
      <c r="E9" s="14">
        <v>40026.033267290237</v>
      </c>
      <c r="M9" s="45"/>
      <c r="N9" s="45"/>
      <c r="O9" s="45"/>
      <c r="P9" s="45"/>
    </row>
    <row r="10" spans="1:16">
      <c r="A10" s="7" t="s">
        <v>70</v>
      </c>
      <c r="B10" s="10">
        <v>630</v>
      </c>
      <c r="C10" s="10">
        <v>19906</v>
      </c>
      <c r="D10" s="13">
        <v>157.32694036559784</v>
      </c>
      <c r="E10" s="14">
        <v>4586.001935216329</v>
      </c>
      <c r="M10" s="45"/>
      <c r="N10" s="45"/>
      <c r="O10" s="45"/>
      <c r="P10" s="45"/>
    </row>
    <row r="11" spans="1:16">
      <c r="A11" s="7" t="s">
        <v>71</v>
      </c>
      <c r="B11" s="10">
        <v>992013</v>
      </c>
      <c r="C11" s="10">
        <v>968069</v>
      </c>
      <c r="D11" s="13">
        <v>247730.74617920286</v>
      </c>
      <c r="E11" s="14">
        <v>223026.54010966225</v>
      </c>
      <c r="M11" s="45"/>
      <c r="N11" s="45"/>
      <c r="O11" s="45"/>
      <c r="P11" s="45"/>
    </row>
    <row r="12" spans="1:16" ht="25">
      <c r="A12" s="7" t="s">
        <v>72</v>
      </c>
      <c r="B12" s="10">
        <v>859151</v>
      </c>
      <c r="C12" s="10">
        <v>791425</v>
      </c>
      <c r="D12" s="13">
        <v>214551.74308260911</v>
      </c>
      <c r="E12" s="14">
        <v>182330.78376261346</v>
      </c>
      <c r="M12" s="45"/>
      <c r="N12" s="45"/>
      <c r="O12" s="45"/>
      <c r="P12" s="45"/>
    </row>
    <row r="13" spans="1:16" ht="25">
      <c r="A13" s="7" t="s">
        <v>73</v>
      </c>
      <c r="B13" s="10">
        <v>132862</v>
      </c>
      <c r="C13" s="10">
        <v>176644</v>
      </c>
      <c r="D13" s="13">
        <v>33179.00309659374</v>
      </c>
      <c r="E13" s="14">
        <v>40695.756347048795</v>
      </c>
      <c r="M13" s="45"/>
      <c r="N13" s="45"/>
      <c r="O13" s="45"/>
      <c r="P13" s="45"/>
    </row>
    <row r="14" spans="1:16">
      <c r="A14" s="7" t="s">
        <v>74</v>
      </c>
      <c r="B14" s="12">
        <v>0.53641509968623824</v>
      </c>
      <c r="C14" s="12">
        <v>0.49832998643078419</v>
      </c>
      <c r="D14" s="18">
        <v>0.13395642285641748</v>
      </c>
      <c r="E14" s="19">
        <v>0.11480670562382715</v>
      </c>
      <c r="M14" s="45"/>
      <c r="N14" s="45"/>
      <c r="O14" s="45"/>
      <c r="P14" s="45"/>
    </row>
    <row r="15" spans="1:16">
      <c r="A15" s="7" t="s">
        <v>75</v>
      </c>
      <c r="B15" s="10">
        <v>1600730479.893455</v>
      </c>
      <c r="C15" s="10">
        <v>1554042544.2721462</v>
      </c>
      <c r="D15" s="13">
        <v>1600730479.893455</v>
      </c>
      <c r="E15" s="14">
        <v>1554042544.2721462</v>
      </c>
      <c r="M15" s="45"/>
      <c r="N15" s="45"/>
      <c r="O15" s="45"/>
      <c r="P15" s="45"/>
    </row>
    <row r="16" spans="1:16">
      <c r="A16" s="7" t="s">
        <v>76</v>
      </c>
      <c r="B16" s="10">
        <v>2520345</v>
      </c>
      <c r="C16" s="10">
        <v>1963199</v>
      </c>
      <c r="D16" s="13">
        <v>629393.91669163911</v>
      </c>
      <c r="E16" s="14">
        <v>452287.47177809518</v>
      </c>
      <c r="M16" s="45"/>
      <c r="N16" s="45"/>
      <c r="O16" s="45"/>
      <c r="P16" s="45"/>
    </row>
    <row r="17" spans="1:16">
      <c r="A17" s="7" t="s">
        <v>77</v>
      </c>
      <c r="B17" s="57">
        <v>-1508476</v>
      </c>
      <c r="C17" s="57">
        <v>-1354024</v>
      </c>
      <c r="D17" s="58">
        <v>-376704.62491259613</v>
      </c>
      <c r="E17" s="59">
        <v>-311943.9708796019</v>
      </c>
      <c r="M17" s="45"/>
      <c r="N17" s="45"/>
      <c r="O17" s="45"/>
      <c r="P17" s="45"/>
    </row>
    <row r="18" spans="1:16">
      <c r="A18" s="7" t="s">
        <v>78</v>
      </c>
      <c r="B18" s="57">
        <v>-512864</v>
      </c>
      <c r="C18" s="57">
        <v>-543464</v>
      </c>
      <c r="D18" s="58">
        <v>-128075.11737089201</v>
      </c>
      <c r="E18" s="59">
        <v>-125204.81039487627</v>
      </c>
      <c r="M18" s="45"/>
      <c r="N18" s="45"/>
      <c r="O18" s="45"/>
      <c r="P18" s="45"/>
    </row>
    <row r="19" spans="1:16" ht="13" thickBot="1">
      <c r="A19" s="62" t="s">
        <v>79</v>
      </c>
      <c r="B19" s="11">
        <v>499005</v>
      </c>
      <c r="C19" s="11">
        <v>65711</v>
      </c>
      <c r="D19" s="13">
        <v>124614.17440815103</v>
      </c>
      <c r="E19" s="14">
        <v>15137.69050361701</v>
      </c>
      <c r="M19" s="45"/>
      <c r="N19" s="45"/>
      <c r="O19" s="45"/>
      <c r="P19" s="45"/>
    </row>
    <row r="20" spans="1:16" s="2" customFormat="1" ht="18" customHeight="1" thickBot="1">
      <c r="A20" s="3"/>
      <c r="B20" s="6" t="s">
        <v>51</v>
      </c>
      <c r="C20" s="6" t="s">
        <v>55</v>
      </c>
      <c r="D20" s="6" t="s">
        <v>51</v>
      </c>
      <c r="E20" s="6" t="s">
        <v>55</v>
      </c>
      <c r="M20" s="45"/>
      <c r="N20" s="45"/>
      <c r="O20" s="45"/>
      <c r="P20" s="45"/>
    </row>
    <row r="21" spans="1:16">
      <c r="A21" s="61" t="s">
        <v>80</v>
      </c>
      <c r="B21" s="8">
        <v>18959101</v>
      </c>
      <c r="C21" s="8">
        <v>18475838.470210001</v>
      </c>
      <c r="D21" s="13">
        <v>4787289.0942605352</v>
      </c>
      <c r="E21" s="14">
        <v>4497307.4510028725</v>
      </c>
      <c r="M21" s="45"/>
      <c r="N21" s="45"/>
      <c r="O21" s="45"/>
      <c r="P21" s="45"/>
    </row>
    <row r="22" spans="1:16">
      <c r="A22" s="7" t="s">
        <v>81</v>
      </c>
      <c r="B22" s="10">
        <v>4466786</v>
      </c>
      <c r="C22" s="10">
        <v>3673704</v>
      </c>
      <c r="D22" s="13">
        <v>1127890.8163522964</v>
      </c>
      <c r="E22" s="14">
        <v>894236.8920695195</v>
      </c>
      <c r="M22" s="45"/>
      <c r="N22" s="45"/>
      <c r="O22" s="45"/>
      <c r="P22" s="45"/>
    </row>
    <row r="23" spans="1:16">
      <c r="A23" s="7" t="s">
        <v>91</v>
      </c>
      <c r="B23" s="10">
        <v>4397</v>
      </c>
      <c r="C23" s="10">
        <v>5951</v>
      </c>
      <c r="D23" s="13">
        <v>1110.2694240335327</v>
      </c>
      <c r="E23" s="14">
        <v>1448.5662820700063</v>
      </c>
      <c r="M23" s="45"/>
      <c r="N23" s="45"/>
      <c r="O23" s="45"/>
      <c r="P23" s="45"/>
    </row>
    <row r="24" spans="1:16">
      <c r="A24" s="7" t="s">
        <v>82</v>
      </c>
      <c r="B24" s="10">
        <v>23430284</v>
      </c>
      <c r="C24" s="10">
        <v>22155493.470210001</v>
      </c>
      <c r="D24" s="13">
        <v>5916290.1800368661</v>
      </c>
      <c r="E24" s="14">
        <v>5392992.9093544623</v>
      </c>
      <c r="M24" s="45"/>
      <c r="N24" s="45"/>
      <c r="O24" s="45"/>
      <c r="P24" s="45"/>
    </row>
    <row r="25" spans="1:16">
      <c r="A25" s="7" t="s">
        <v>83</v>
      </c>
      <c r="B25" s="10">
        <v>15772945</v>
      </c>
      <c r="C25" s="10">
        <v>13986284</v>
      </c>
      <c r="D25" s="13">
        <v>3982765.194555968</v>
      </c>
      <c r="E25" s="14">
        <v>3404479.8208461124</v>
      </c>
      <c r="M25" s="45"/>
      <c r="N25" s="45"/>
      <c r="O25" s="45"/>
      <c r="P25" s="45"/>
    </row>
    <row r="26" spans="1:16">
      <c r="A26" s="7" t="s">
        <v>84</v>
      </c>
      <c r="B26" s="10">
        <v>14704825</v>
      </c>
      <c r="C26" s="10">
        <v>11858566.01754</v>
      </c>
      <c r="D26" s="13">
        <v>3713058.3541650884</v>
      </c>
      <c r="E26" s="14">
        <v>2886560.0548999561</v>
      </c>
      <c r="M26" s="45"/>
      <c r="N26" s="45"/>
      <c r="O26" s="45"/>
      <c r="P26" s="45"/>
    </row>
    <row r="27" spans="1:16">
      <c r="A27" s="7" t="s">
        <v>85</v>
      </c>
      <c r="B27" s="10">
        <v>507246</v>
      </c>
      <c r="C27" s="10">
        <v>2375100.4148599999</v>
      </c>
      <c r="D27" s="13">
        <v>128082.72100598439</v>
      </c>
      <c r="E27" s="14">
        <v>578136.51109001506</v>
      </c>
      <c r="M27" s="45"/>
      <c r="N27" s="45"/>
      <c r="O27" s="45"/>
      <c r="P27" s="45"/>
    </row>
    <row r="28" spans="1:16">
      <c r="A28" s="7" t="s">
        <v>86</v>
      </c>
      <c r="B28" s="10">
        <v>15212071</v>
      </c>
      <c r="C28" s="10">
        <v>14233666.432399999</v>
      </c>
      <c r="D28" s="13">
        <v>3841141.075171073</v>
      </c>
      <c r="E28" s="14">
        <v>3464696.5659899712</v>
      </c>
      <c r="M28" s="45"/>
      <c r="N28" s="45"/>
      <c r="O28" s="45"/>
      <c r="P28" s="45"/>
    </row>
    <row r="29" spans="1:16">
      <c r="A29" s="7" t="s">
        <v>87</v>
      </c>
      <c r="B29" s="10">
        <v>4070063</v>
      </c>
      <c r="C29" s="10">
        <v>4027448.78094</v>
      </c>
      <c r="D29" s="13">
        <v>1027715.829608868</v>
      </c>
      <c r="E29" s="14">
        <v>980343.89293121069</v>
      </c>
      <c r="M29" s="45"/>
      <c r="N29" s="45"/>
      <c r="O29" s="45"/>
      <c r="P29" s="45"/>
    </row>
    <row r="30" spans="1:16">
      <c r="A30" s="7" t="s">
        <v>88</v>
      </c>
      <c r="B30" s="10">
        <v>4148150</v>
      </c>
      <c r="C30" s="10">
        <v>3894378.2568700002</v>
      </c>
      <c r="D30" s="13">
        <v>1047433.2752569249</v>
      </c>
      <c r="E30" s="14">
        <v>947952.45043327985</v>
      </c>
      <c r="M30" s="45"/>
      <c r="N30" s="45"/>
      <c r="O30" s="45"/>
      <c r="P30" s="45"/>
    </row>
    <row r="31" spans="1:16" ht="13" thickBot="1">
      <c r="A31" s="62" t="s">
        <v>89</v>
      </c>
      <c r="B31" s="11">
        <v>8218213</v>
      </c>
      <c r="C31" s="11">
        <v>7921827.0378099997</v>
      </c>
      <c r="D31" s="13">
        <v>2075149.1048657929</v>
      </c>
      <c r="E31" s="14">
        <v>1928296.3433644904</v>
      </c>
      <c r="M31" s="45"/>
      <c r="N31" s="45"/>
      <c r="O31" s="45"/>
      <c r="P31" s="45"/>
    </row>
    <row r="32" spans="1:16" ht="30" customHeight="1" thickBot="1">
      <c r="A32" s="284" t="s">
        <v>34</v>
      </c>
      <c r="B32" s="285"/>
      <c r="C32" s="285"/>
      <c r="D32" s="285"/>
      <c r="E32" s="286"/>
      <c r="M32" s="45"/>
      <c r="N32" s="45"/>
      <c r="O32" s="45"/>
      <c r="P32" s="45"/>
    </row>
    <row r="33" spans="1:16" ht="17.25" customHeight="1" thickBot="1">
      <c r="A33" s="292"/>
      <c r="B33" s="288" t="s">
        <v>1</v>
      </c>
      <c r="C33" s="289"/>
      <c r="D33" s="290" t="s">
        <v>2</v>
      </c>
      <c r="E33" s="291"/>
      <c r="M33" s="45"/>
      <c r="N33" s="45"/>
      <c r="O33" s="45"/>
      <c r="P33" s="45"/>
    </row>
    <row r="34" spans="1:16" ht="31.5" thickBot="1">
      <c r="A34" s="293"/>
      <c r="B34" s="5" t="s">
        <v>10</v>
      </c>
      <c r="C34" s="5" t="s">
        <v>11</v>
      </c>
      <c r="D34" s="5" t="s">
        <v>10</v>
      </c>
      <c r="E34" s="5" t="s">
        <v>11</v>
      </c>
      <c r="M34" s="45"/>
      <c r="N34" s="45"/>
      <c r="O34" s="45"/>
      <c r="P34" s="45"/>
    </row>
    <row r="35" spans="1:16">
      <c r="A35" s="61" t="s">
        <v>65</v>
      </c>
      <c r="B35" s="8">
        <v>7185271</v>
      </c>
      <c r="C35" s="8">
        <v>6982301</v>
      </c>
      <c r="D35" s="13">
        <v>1794343.9716312054</v>
      </c>
      <c r="E35" s="14">
        <v>1608602.7277334931</v>
      </c>
      <c r="M35" s="45"/>
      <c r="N35" s="45"/>
      <c r="O35" s="45"/>
      <c r="P35" s="45"/>
    </row>
    <row r="36" spans="1:16">
      <c r="A36" s="7" t="s">
        <v>66</v>
      </c>
      <c r="B36" s="10">
        <v>9627</v>
      </c>
      <c r="C36" s="10">
        <v>86002</v>
      </c>
      <c r="D36" s="13">
        <v>2404.1054839676353</v>
      </c>
      <c r="E36" s="14">
        <v>19813.389853937242</v>
      </c>
      <c r="M36" s="45"/>
      <c r="N36" s="45"/>
      <c r="O36" s="45"/>
      <c r="P36" s="45"/>
    </row>
    <row r="37" spans="1:16">
      <c r="A37" s="7" t="s">
        <v>214</v>
      </c>
      <c r="B37" s="10">
        <v>198799</v>
      </c>
      <c r="C37" s="10">
        <v>216307</v>
      </c>
      <c r="D37" s="13">
        <v>49645.140345619817</v>
      </c>
      <c r="E37" s="14">
        <v>49833.433165921757</v>
      </c>
      <c r="M37" s="45"/>
      <c r="N37" s="45"/>
      <c r="O37" s="45"/>
      <c r="P37" s="45"/>
    </row>
    <row r="38" spans="1:16">
      <c r="A38" s="7" t="s">
        <v>67</v>
      </c>
      <c r="B38" s="10">
        <v>190477.5</v>
      </c>
      <c r="C38" s="10">
        <v>184535</v>
      </c>
      <c r="D38" s="13">
        <v>47567.051243631999</v>
      </c>
      <c r="E38" s="14">
        <v>42513.707782334241</v>
      </c>
      <c r="M38" s="45"/>
      <c r="N38" s="45"/>
      <c r="O38" s="45"/>
      <c r="P38" s="45"/>
    </row>
    <row r="39" spans="1:16">
      <c r="A39" s="7" t="s">
        <v>71</v>
      </c>
      <c r="B39" s="10">
        <v>190477.5</v>
      </c>
      <c r="C39" s="10">
        <v>184535</v>
      </c>
      <c r="D39" s="13">
        <v>47567.051243631999</v>
      </c>
      <c r="E39" s="14">
        <v>42513.707782334241</v>
      </c>
      <c r="M39" s="45"/>
      <c r="N39" s="45"/>
      <c r="O39" s="45"/>
      <c r="P39" s="45"/>
    </row>
    <row r="40" spans="1:16">
      <c r="A40" s="7" t="s">
        <v>74</v>
      </c>
      <c r="B40" s="12">
        <v>0.1189941107466625</v>
      </c>
      <c r="C40" s="12">
        <v>0.12017506953826022</v>
      </c>
      <c r="D40" s="18">
        <v>2.9715840262377006E-2</v>
      </c>
      <c r="E40" s="19">
        <v>2.7686280592143994E-2</v>
      </c>
      <c r="M40" s="45"/>
      <c r="N40" s="45"/>
      <c r="O40" s="45"/>
      <c r="P40" s="45"/>
    </row>
    <row r="41" spans="1:16">
      <c r="A41" s="7" t="s">
        <v>75</v>
      </c>
      <c r="B41" s="10">
        <v>1600730479.893455</v>
      </c>
      <c r="C41" s="10">
        <v>1535551431</v>
      </c>
      <c r="D41" s="13">
        <v>1600730479.893455</v>
      </c>
      <c r="E41" s="14">
        <v>1535551431</v>
      </c>
      <c r="M41" s="45"/>
      <c r="N41" s="45"/>
      <c r="O41" s="45"/>
      <c r="P41" s="45"/>
    </row>
    <row r="42" spans="1:16">
      <c r="A42" s="7" t="s">
        <v>76</v>
      </c>
      <c r="B42" s="57">
        <v>-222720</v>
      </c>
      <c r="C42" s="57">
        <v>218882</v>
      </c>
      <c r="D42" s="58">
        <v>-55618.819298771348</v>
      </c>
      <c r="E42" s="59">
        <v>50426.669124084226</v>
      </c>
      <c r="M42" s="45"/>
      <c r="N42" s="45"/>
      <c r="O42" s="45"/>
      <c r="P42" s="45"/>
    </row>
    <row r="43" spans="1:16">
      <c r="A43" s="7" t="s">
        <v>77</v>
      </c>
      <c r="B43" s="57">
        <v>-750374</v>
      </c>
      <c r="C43" s="57">
        <v>116280</v>
      </c>
      <c r="D43" s="58">
        <v>-187387.37388872239</v>
      </c>
      <c r="E43" s="59">
        <v>26788.923190342346</v>
      </c>
      <c r="M43" s="45"/>
      <c r="N43" s="45"/>
      <c r="O43" s="45"/>
      <c r="P43" s="45"/>
    </row>
    <row r="44" spans="1:16">
      <c r="A44" s="7" t="s">
        <v>78</v>
      </c>
      <c r="B44" s="57">
        <v>845266</v>
      </c>
      <c r="C44" s="57">
        <v>-189890</v>
      </c>
      <c r="D44" s="58">
        <v>211084.30726201177</v>
      </c>
      <c r="E44" s="59">
        <v>-43747.408192415794</v>
      </c>
      <c r="M44" s="45"/>
      <c r="N44" s="45"/>
      <c r="O44" s="45"/>
      <c r="P44" s="45"/>
    </row>
    <row r="45" spans="1:16" ht="13" thickBot="1">
      <c r="A45" s="62" t="s">
        <v>90</v>
      </c>
      <c r="B45" s="57">
        <v>-127828</v>
      </c>
      <c r="C45" s="57">
        <v>145272</v>
      </c>
      <c r="D45" s="58">
        <v>-31921.885925481965</v>
      </c>
      <c r="E45" s="59">
        <v>33469.184122010782</v>
      </c>
      <c r="M45" s="45"/>
      <c r="N45" s="45"/>
      <c r="O45" s="45"/>
      <c r="P45" s="45"/>
    </row>
    <row r="46" spans="1:16" ht="18" customHeight="1" thickBot="1">
      <c r="A46" s="4"/>
      <c r="B46" s="6" t="s">
        <v>51</v>
      </c>
      <c r="C46" s="6" t="s">
        <v>55</v>
      </c>
      <c r="D46" s="6" t="s">
        <v>51</v>
      </c>
      <c r="E46" s="6" t="s">
        <v>55</v>
      </c>
      <c r="M46" s="45"/>
      <c r="N46" s="45"/>
      <c r="O46" s="45"/>
      <c r="P46" s="45"/>
    </row>
    <row r="47" spans="1:16">
      <c r="A47" s="61" t="s">
        <v>80</v>
      </c>
      <c r="B47" s="8">
        <v>17234390.101390004</v>
      </c>
      <c r="C47" s="8">
        <v>14183536</v>
      </c>
      <c r="D47" s="8">
        <v>4351789.0314849894</v>
      </c>
      <c r="E47" s="9">
        <v>3452494.0363176088</v>
      </c>
      <c r="M47" s="45"/>
      <c r="N47" s="45"/>
      <c r="O47" s="45"/>
      <c r="P47" s="45"/>
    </row>
    <row r="48" spans="1:16">
      <c r="A48" s="7" t="s">
        <v>81</v>
      </c>
      <c r="B48" s="10">
        <v>1210795</v>
      </c>
      <c r="C48" s="10">
        <v>571482</v>
      </c>
      <c r="D48" s="15">
        <v>305733.15152892459</v>
      </c>
      <c r="E48" s="14">
        <v>139107.63838177302</v>
      </c>
      <c r="M48" s="45"/>
      <c r="N48" s="45"/>
      <c r="O48" s="45"/>
      <c r="P48" s="45"/>
    </row>
    <row r="49" spans="1:16">
      <c r="A49" s="7" t="s">
        <v>82</v>
      </c>
      <c r="B49" s="10">
        <v>18445185.101390004</v>
      </c>
      <c r="C49" s="10">
        <v>14755018</v>
      </c>
      <c r="D49" s="15">
        <v>4657522.1830139142</v>
      </c>
      <c r="E49" s="14">
        <v>3591601.6746993815</v>
      </c>
      <c r="M49" s="45"/>
      <c r="N49" s="45"/>
      <c r="O49" s="45"/>
      <c r="P49" s="45"/>
    </row>
    <row r="50" spans="1:16">
      <c r="A50" s="64" t="s">
        <v>83</v>
      </c>
      <c r="B50" s="10">
        <v>15772945</v>
      </c>
      <c r="C50" s="10">
        <v>13986284</v>
      </c>
      <c r="D50" s="15">
        <v>3982765.194555968</v>
      </c>
      <c r="E50" s="14">
        <v>3404479.8208461124</v>
      </c>
      <c r="M50" s="45"/>
      <c r="N50" s="45"/>
      <c r="O50" s="45"/>
      <c r="P50" s="45"/>
    </row>
    <row r="51" spans="1:16">
      <c r="A51" s="7" t="s">
        <v>86</v>
      </c>
      <c r="B51" s="10">
        <v>16523680.839500001</v>
      </c>
      <c r="C51" s="10">
        <v>14226493</v>
      </c>
      <c r="D51" s="15">
        <v>4172330.5909905815</v>
      </c>
      <c r="E51" s="14">
        <v>3462950.4405822502</v>
      </c>
      <c r="M51" s="45"/>
      <c r="N51" s="45"/>
      <c r="O51" s="45"/>
      <c r="P51" s="45"/>
    </row>
    <row r="52" spans="1:16">
      <c r="A52" s="7" t="s">
        <v>87</v>
      </c>
      <c r="B52" s="10">
        <v>848392</v>
      </c>
      <c r="C52" s="10">
        <v>2333</v>
      </c>
      <c r="D52" s="15">
        <v>214224.1749362422</v>
      </c>
      <c r="E52" s="14">
        <v>567.88861301786665</v>
      </c>
      <c r="M52" s="45"/>
      <c r="N52" s="45"/>
      <c r="O52" s="45"/>
      <c r="P52" s="45"/>
    </row>
    <row r="53" spans="1:16">
      <c r="A53" s="7" t="s">
        <v>88</v>
      </c>
      <c r="B53" s="10">
        <v>1073112.2842399999</v>
      </c>
      <c r="C53" s="10">
        <v>526192</v>
      </c>
      <c r="D53" s="15">
        <v>270967.42273060122</v>
      </c>
      <c r="E53" s="14">
        <v>128083.34550411372</v>
      </c>
      <c r="M53" s="45"/>
      <c r="N53" s="45"/>
      <c r="O53" s="45"/>
      <c r="P53" s="45"/>
    </row>
    <row r="54" spans="1:16" ht="13" thickBot="1">
      <c r="A54" s="65" t="s">
        <v>89</v>
      </c>
      <c r="B54" s="11">
        <v>1921504.2842399999</v>
      </c>
      <c r="C54" s="11">
        <v>528525</v>
      </c>
      <c r="D54" s="16">
        <v>485190.59766684339</v>
      </c>
      <c r="E54" s="17">
        <v>128651.23411713159</v>
      </c>
      <c r="M54" s="45"/>
      <c r="N54" s="45"/>
      <c r="O54" s="45"/>
      <c r="P54" s="45"/>
    </row>
    <row r="57" spans="1:16">
      <c r="A57" s="1" t="s">
        <v>96</v>
      </c>
    </row>
    <row r="58" spans="1:16" ht="25.5" customHeight="1">
      <c r="A58" s="278" t="s">
        <v>97</v>
      </c>
      <c r="B58" s="287"/>
      <c r="C58" s="287"/>
      <c r="D58" s="287"/>
      <c r="E58" s="287"/>
    </row>
    <row r="59" spans="1:16" ht="39" customHeight="1">
      <c r="A59" s="278" t="s">
        <v>98</v>
      </c>
      <c r="B59" s="278"/>
      <c r="C59" s="278"/>
      <c r="D59" s="278"/>
      <c r="E59" s="278"/>
    </row>
    <row r="63" spans="1:16">
      <c r="A63" s="75"/>
      <c r="B63" s="76"/>
      <c r="C63" s="76"/>
      <c r="D63" s="76"/>
      <c r="E63" s="76"/>
    </row>
    <row r="64" spans="1:16">
      <c r="A64" s="75"/>
      <c r="B64" s="75"/>
      <c r="C64" s="75"/>
      <c r="D64" s="75"/>
      <c r="E64" s="75"/>
    </row>
    <row r="65" spans="1:4">
      <c r="A65" s="20"/>
      <c r="B65" s="20"/>
      <c r="C65" s="20"/>
    </row>
    <row r="66" spans="1:4">
      <c r="A66" s="20"/>
      <c r="B66" s="20"/>
      <c r="C66" s="21"/>
    </row>
    <row r="67" spans="1:4">
      <c r="A67" s="20"/>
      <c r="B67" s="20"/>
      <c r="C67" s="20"/>
    </row>
    <row r="68" spans="1:4">
      <c r="A68" s="20"/>
      <c r="B68" s="20"/>
      <c r="C68" s="20"/>
    </row>
    <row r="69" spans="1:4">
      <c r="A69" s="20"/>
      <c r="B69" s="20"/>
      <c r="C69" s="20"/>
    </row>
    <row r="70" spans="1:4">
      <c r="A70" s="20"/>
      <c r="B70" s="21"/>
      <c r="C70" s="21"/>
      <c r="D70" s="28"/>
    </row>
    <row r="71" spans="1:4">
      <c r="A71" s="20"/>
      <c r="B71" s="21"/>
      <c r="C71" s="21"/>
    </row>
    <row r="72" spans="1:4">
      <c r="A72" s="20"/>
      <c r="B72" s="20"/>
      <c r="C72" s="20"/>
    </row>
    <row r="73" spans="1:4">
      <c r="A73" s="20"/>
      <c r="B73" s="20"/>
      <c r="C73" s="20"/>
    </row>
    <row r="74" spans="1:4">
      <c r="A74" s="20"/>
      <c r="B74" s="20"/>
      <c r="C74" s="20"/>
    </row>
    <row r="75" spans="1:4">
      <c r="A75" s="20"/>
      <c r="B75" s="20"/>
      <c r="C75" s="20"/>
    </row>
    <row r="76" spans="1:4">
      <c r="B76" s="20"/>
      <c r="C76" s="21"/>
    </row>
    <row r="77" spans="1:4">
      <c r="A77" s="20"/>
      <c r="B77" s="20"/>
      <c r="C77" s="20"/>
    </row>
    <row r="78" spans="1:4">
      <c r="A78" s="20"/>
      <c r="B78" s="20"/>
      <c r="C78" s="21"/>
    </row>
    <row r="79" spans="1:4">
      <c r="B79" s="20"/>
      <c r="C79" s="20"/>
    </row>
    <row r="80" spans="1:4">
      <c r="A80" s="20"/>
      <c r="B80" s="20"/>
      <c r="C80" s="21"/>
    </row>
    <row r="81" spans="1:3">
      <c r="A81" s="20"/>
      <c r="B81" s="20"/>
      <c r="C81" s="20"/>
    </row>
    <row r="82" spans="1:3">
      <c r="A82" s="20"/>
      <c r="B82" s="20"/>
      <c r="C82" s="20"/>
    </row>
    <row r="83" spans="1:3">
      <c r="A83" s="20"/>
      <c r="B83" s="20"/>
      <c r="C83" s="20"/>
    </row>
    <row r="84" spans="1:3">
      <c r="A84" s="20"/>
      <c r="B84" s="20"/>
      <c r="C84" s="20"/>
    </row>
    <row r="85" spans="1:3">
      <c r="A85" s="20"/>
      <c r="B85" s="20"/>
      <c r="C85" s="20"/>
    </row>
    <row r="86" spans="1:3">
      <c r="A86" s="20"/>
      <c r="B86" s="20"/>
      <c r="C86" s="20"/>
    </row>
    <row r="87" spans="1:3">
      <c r="A87" s="20"/>
      <c r="B87" s="20"/>
      <c r="C87" s="20"/>
    </row>
    <row r="88" spans="1:3">
      <c r="A88" s="20"/>
      <c r="B88" s="20"/>
      <c r="C88" s="20"/>
    </row>
    <row r="89" spans="1:3">
      <c r="A89" s="20"/>
      <c r="B89" s="20"/>
      <c r="C89" s="20"/>
    </row>
    <row r="90" spans="1:3">
      <c r="A90" s="20"/>
      <c r="B90" s="20"/>
      <c r="C90" s="20"/>
    </row>
    <row r="91" spans="1:3">
      <c r="A91" s="20"/>
      <c r="B91" s="20"/>
      <c r="C91" s="20"/>
    </row>
    <row r="92" spans="1:3">
      <c r="A92" s="20"/>
      <c r="B92" s="20"/>
      <c r="C92" s="20"/>
    </row>
    <row r="93" spans="1:3">
      <c r="A93" s="20"/>
      <c r="B93" s="20"/>
      <c r="C93" s="20"/>
    </row>
    <row r="94" spans="1:3">
      <c r="A94" s="20"/>
      <c r="B94" s="20"/>
      <c r="C94" s="20"/>
    </row>
    <row r="95" spans="1:3">
      <c r="A95" s="20"/>
      <c r="B95" s="20"/>
      <c r="C95" s="20"/>
    </row>
    <row r="96" spans="1:3">
      <c r="A96" s="20"/>
      <c r="B96" s="20"/>
      <c r="C96" s="20"/>
    </row>
    <row r="97" spans="1:3">
      <c r="A97" s="20"/>
      <c r="B97" s="20"/>
      <c r="C97" s="20"/>
    </row>
    <row r="98" spans="1:3">
      <c r="A98" s="20"/>
      <c r="B98" s="20"/>
      <c r="C98" s="20"/>
    </row>
    <row r="99" spans="1:3">
      <c r="A99" s="20"/>
      <c r="B99" s="20"/>
      <c r="C99" s="20"/>
    </row>
    <row r="100" spans="1:3">
      <c r="C100" s="20"/>
    </row>
    <row r="101" spans="1:3">
      <c r="C101" s="20"/>
    </row>
    <row r="102" spans="1:3">
      <c r="C102" s="20"/>
    </row>
  </sheetData>
  <customSheetViews>
    <customSheetView guid="{0BEBA397-9DCB-486C-80C9-7AF2B6BDE866}" fitToPage="1">
      <selection activeCell="I15" sqref="I15"/>
      <pageMargins left="0.70866141732283472" right="0.70866141732283472" top="0.74803149606299213" bottom="0.74803149606299213" header="0.31496062992125984" footer="0.31496062992125984"/>
      <pageSetup paperSize="9" scale="51" orientation="portrait" r:id="rId1"/>
    </customSheetView>
    <customSheetView guid="{E7377946-C371-4E79-B472-A70E0D2EC8FD}" fitToPage="1">
      <selection activeCell="I15" sqref="I15"/>
      <pageMargins left="0.70866141732283472" right="0.70866141732283472" top="0.74803149606299213" bottom="0.74803149606299213" header="0.31496062992125984" footer="0.31496062992125984"/>
      <pageSetup paperSize="9" scale="51" orientation="portrait" r:id="rId2"/>
    </customSheetView>
    <customSheetView guid="{D7A25FDD-A3C9-44FD-A742-E66110121BF7}" fitToPage="1">
      <selection activeCell="I15" sqref="I15"/>
      <pageMargins left="0.70866141732283472" right="0.70866141732283472" top="0.74803149606299213" bottom="0.74803149606299213" header="0.31496062992125984" footer="0.31496062992125984"/>
      <pageSetup paperSize="9" scale="10"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10" orientation="portrait"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66"/>
  <sheetViews>
    <sheetView topLeftCell="A27" workbookViewId="0">
      <selection activeCell="A41" sqref="A41"/>
    </sheetView>
  </sheetViews>
  <sheetFormatPr defaultRowHeight="14"/>
  <cols>
    <col min="1" max="1" width="52.58203125" customWidth="1"/>
    <col min="2" max="2" width="19.08203125" customWidth="1"/>
    <col min="3" max="3" width="20.58203125" customWidth="1"/>
    <col min="4" max="4" width="21.08203125" customWidth="1"/>
    <col min="5" max="5" width="20.08203125" customWidth="1"/>
  </cols>
  <sheetData>
    <row r="1" spans="1:5" ht="14.5" thickBot="1">
      <c r="A1" s="325" t="s">
        <v>207</v>
      </c>
      <c r="B1" s="328" t="s">
        <v>208</v>
      </c>
      <c r="C1" s="329"/>
      <c r="D1" s="330" t="s">
        <v>209</v>
      </c>
      <c r="E1" s="331"/>
    </row>
    <row r="2" spans="1:5">
      <c r="A2" s="326"/>
      <c r="B2" s="120">
        <v>2017</v>
      </c>
      <c r="C2" s="120">
        <v>2016</v>
      </c>
      <c r="D2" s="120">
        <v>2017</v>
      </c>
      <c r="E2" s="120">
        <v>2016</v>
      </c>
    </row>
    <row r="3" spans="1:5" ht="21">
      <c r="A3" s="326"/>
      <c r="B3" s="120" t="s">
        <v>210</v>
      </c>
      <c r="C3" s="120" t="s">
        <v>211</v>
      </c>
      <c r="D3" s="120" t="s">
        <v>210</v>
      </c>
      <c r="E3" s="120" t="s">
        <v>211</v>
      </c>
    </row>
    <row r="4" spans="1:5" ht="14.5" thickBot="1">
      <c r="A4" s="327"/>
      <c r="B4" s="121"/>
      <c r="C4" s="122" t="s">
        <v>212</v>
      </c>
      <c r="D4" s="121"/>
      <c r="E4" s="122" t="s">
        <v>212</v>
      </c>
    </row>
    <row r="5" spans="1:5" ht="14.5" thickBot="1">
      <c r="A5" s="332" t="s">
        <v>213</v>
      </c>
      <c r="B5" s="333"/>
      <c r="C5" s="333"/>
      <c r="D5" s="333"/>
      <c r="E5" s="334"/>
    </row>
    <row r="6" spans="1:5" ht="14.5" thickBot="1">
      <c r="A6" s="123" t="s">
        <v>65</v>
      </c>
      <c r="B6" s="124">
        <v>12871320</v>
      </c>
      <c r="C6" s="125">
        <v>12991590</v>
      </c>
      <c r="D6" s="126">
        <v>3023850</v>
      </c>
      <c r="E6" s="126">
        <v>2973720</v>
      </c>
    </row>
    <row r="7" spans="1:5" ht="14.5" thickBot="1">
      <c r="A7" s="123" t="s">
        <v>66</v>
      </c>
      <c r="B7" s="124">
        <v>1579740</v>
      </c>
      <c r="C7" s="125">
        <v>525955</v>
      </c>
      <c r="D7" s="126">
        <v>371127</v>
      </c>
      <c r="E7" s="126">
        <v>120389</v>
      </c>
    </row>
    <row r="8" spans="1:5" ht="14.5" thickBot="1">
      <c r="A8" s="123" t="s">
        <v>214</v>
      </c>
      <c r="B8" s="124">
        <v>1481655</v>
      </c>
      <c r="C8" s="125">
        <v>369786</v>
      </c>
      <c r="D8" s="126">
        <v>348084</v>
      </c>
      <c r="E8" s="126">
        <v>84642</v>
      </c>
    </row>
    <row r="9" spans="1:5" ht="14.5" thickBot="1">
      <c r="A9" s="123" t="s">
        <v>67</v>
      </c>
      <c r="B9" s="124">
        <v>1194230</v>
      </c>
      <c r="C9" s="125">
        <v>276328</v>
      </c>
      <c r="D9" s="126">
        <v>280560</v>
      </c>
      <c r="E9" s="126">
        <v>63250</v>
      </c>
    </row>
    <row r="10" spans="1:5" ht="14.5" thickBot="1">
      <c r="A10" s="123" t="s">
        <v>68</v>
      </c>
      <c r="B10" s="124">
        <v>1192197</v>
      </c>
      <c r="C10" s="125">
        <v>274479</v>
      </c>
      <c r="D10" s="126">
        <v>280082</v>
      </c>
      <c r="E10" s="126">
        <v>62827</v>
      </c>
    </row>
    <row r="11" spans="1:5" ht="14.5" thickBot="1">
      <c r="A11" s="123" t="s">
        <v>215</v>
      </c>
      <c r="B11" s="124">
        <v>2033</v>
      </c>
      <c r="C11" s="125">
        <v>1849</v>
      </c>
      <c r="D11" s="127">
        <v>478</v>
      </c>
      <c r="E11" s="127">
        <v>423</v>
      </c>
    </row>
    <row r="12" spans="1:5" ht="14.5" thickBot="1">
      <c r="A12" s="123" t="s">
        <v>216</v>
      </c>
      <c r="B12" s="124">
        <v>3278</v>
      </c>
      <c r="C12" s="125">
        <v>70393</v>
      </c>
      <c r="D12" s="127">
        <v>770</v>
      </c>
      <c r="E12" s="126">
        <v>16113</v>
      </c>
    </row>
    <row r="13" spans="1:5" ht="14.5" thickBot="1">
      <c r="A13" s="123" t="s">
        <v>217</v>
      </c>
      <c r="B13" s="124">
        <v>1197508</v>
      </c>
      <c r="C13" s="125">
        <v>346721</v>
      </c>
      <c r="D13" s="126">
        <v>281330</v>
      </c>
      <c r="E13" s="126">
        <v>79363</v>
      </c>
    </row>
    <row r="14" spans="1:5" ht="14.5" thickBot="1">
      <c r="A14" s="123" t="s">
        <v>218</v>
      </c>
      <c r="B14" s="124">
        <v>1195466</v>
      </c>
      <c r="C14" s="125">
        <v>344872</v>
      </c>
      <c r="D14" s="126">
        <v>280850</v>
      </c>
      <c r="E14" s="126">
        <v>78940</v>
      </c>
    </row>
    <row r="15" spans="1:5" ht="14.5" thickBot="1">
      <c r="A15" s="123" t="s">
        <v>219</v>
      </c>
      <c r="B15" s="124">
        <v>2042</v>
      </c>
      <c r="C15" s="125">
        <v>1849</v>
      </c>
      <c r="D15" s="127">
        <v>480</v>
      </c>
      <c r="E15" s="127">
        <v>423</v>
      </c>
    </row>
    <row r="16" spans="1:5" ht="14.5" thickBot="1">
      <c r="A16" s="123" t="s">
        <v>220</v>
      </c>
      <c r="B16" s="128">
        <v>0.68</v>
      </c>
      <c r="C16" s="129">
        <v>0.16</v>
      </c>
      <c r="D16" s="127">
        <v>0.16</v>
      </c>
      <c r="E16" s="127">
        <v>0.04</v>
      </c>
    </row>
    <row r="17" spans="1:5" ht="14.5" thickBot="1">
      <c r="A17" s="123" t="s">
        <v>221</v>
      </c>
      <c r="B17" s="124">
        <v>1752549394</v>
      </c>
      <c r="C17" s="125">
        <v>1752549394</v>
      </c>
      <c r="D17" s="126">
        <v>1752549394</v>
      </c>
      <c r="E17" s="126">
        <v>1752549394</v>
      </c>
    </row>
    <row r="18" spans="1:5" ht="14.5" thickBot="1">
      <c r="A18" s="123" t="s">
        <v>222</v>
      </c>
      <c r="B18" s="124">
        <v>2921491</v>
      </c>
      <c r="C18" s="125">
        <v>2405354</v>
      </c>
      <c r="D18" s="126">
        <v>686344</v>
      </c>
      <c r="E18" s="126">
        <v>550575</v>
      </c>
    </row>
    <row r="19" spans="1:5" ht="14.5" thickBot="1">
      <c r="A19" s="123" t="s">
        <v>223</v>
      </c>
      <c r="B19" s="124">
        <v>-2990224</v>
      </c>
      <c r="C19" s="125">
        <v>-2730803</v>
      </c>
      <c r="D19" s="126">
        <v>-702491</v>
      </c>
      <c r="E19" s="126">
        <v>-625069</v>
      </c>
    </row>
    <row r="20" spans="1:5" ht="14.5" thickBot="1">
      <c r="A20" s="123" t="s">
        <v>224</v>
      </c>
      <c r="B20" s="124">
        <v>1851827</v>
      </c>
      <c r="C20" s="125">
        <v>129191</v>
      </c>
      <c r="D20" s="126">
        <v>435048</v>
      </c>
      <c r="E20" s="126">
        <v>29571</v>
      </c>
    </row>
    <row r="21" spans="1:5" ht="14.5" thickBot="1">
      <c r="A21" s="130" t="s">
        <v>225</v>
      </c>
      <c r="B21" s="131">
        <v>1783094</v>
      </c>
      <c r="C21" s="125">
        <v>-196258</v>
      </c>
      <c r="D21" s="126">
        <v>418901</v>
      </c>
      <c r="E21" s="126">
        <v>-44923</v>
      </c>
    </row>
    <row r="22" spans="1:5" ht="14.5" thickBot="1">
      <c r="A22" s="132"/>
      <c r="B22" s="133" t="s">
        <v>226</v>
      </c>
      <c r="C22" s="133" t="s">
        <v>194</v>
      </c>
      <c r="D22" s="133" t="s">
        <v>226</v>
      </c>
      <c r="E22" s="133" t="s">
        <v>194</v>
      </c>
    </row>
    <row r="23" spans="1:5" ht="14.5" thickBot="1">
      <c r="A23" s="123" t="s">
        <v>227</v>
      </c>
      <c r="B23" s="125">
        <v>29927056</v>
      </c>
      <c r="C23" s="126">
        <v>29148253</v>
      </c>
      <c r="D23" s="126">
        <v>6945083</v>
      </c>
      <c r="E23" s="126">
        <v>6588665</v>
      </c>
    </row>
    <row r="24" spans="1:5" ht="14.5" thickBot="1">
      <c r="A24" s="123" t="s">
        <v>81</v>
      </c>
      <c r="B24" s="125">
        <v>5692852</v>
      </c>
      <c r="C24" s="126">
        <v>4308641</v>
      </c>
      <c r="D24" s="126">
        <v>1321123</v>
      </c>
      <c r="E24" s="126">
        <v>973924</v>
      </c>
    </row>
    <row r="25" spans="1:5" ht="14.5" thickBot="1">
      <c r="A25" s="123" t="s">
        <v>228</v>
      </c>
      <c r="B25" s="125">
        <v>35619908</v>
      </c>
      <c r="C25" s="126">
        <v>33456894</v>
      </c>
      <c r="D25" s="126">
        <v>8266206</v>
      </c>
      <c r="E25" s="126">
        <v>7562589</v>
      </c>
    </row>
    <row r="26" spans="1:5" ht="14.5" thickBot="1">
      <c r="A26" s="123" t="s">
        <v>229</v>
      </c>
      <c r="B26" s="125">
        <v>8762747</v>
      </c>
      <c r="C26" s="126">
        <v>8762747</v>
      </c>
      <c r="D26" s="126">
        <v>2033545</v>
      </c>
      <c r="E26" s="126">
        <v>1980729</v>
      </c>
    </row>
    <row r="27" spans="1:5" ht="14.5" thickBot="1">
      <c r="A27" s="123" t="s">
        <v>84</v>
      </c>
      <c r="B27" s="125">
        <v>17844827</v>
      </c>
      <c r="C27" s="126">
        <v>16649266</v>
      </c>
      <c r="D27" s="126">
        <v>4141196</v>
      </c>
      <c r="E27" s="126">
        <v>3763396</v>
      </c>
    </row>
    <row r="28" spans="1:5" ht="14.5" thickBot="1">
      <c r="A28" s="123" t="s">
        <v>230</v>
      </c>
      <c r="B28" s="125">
        <v>31315</v>
      </c>
      <c r="C28" s="126">
        <v>30052</v>
      </c>
      <c r="D28" s="126">
        <v>7267</v>
      </c>
      <c r="E28" s="126">
        <v>6793</v>
      </c>
    </row>
    <row r="29" spans="1:5" ht="14.5" thickBot="1">
      <c r="A29" s="123" t="s">
        <v>86</v>
      </c>
      <c r="B29" s="125">
        <v>17876142</v>
      </c>
      <c r="C29" s="126">
        <v>16679318</v>
      </c>
      <c r="D29" s="126">
        <v>4148463</v>
      </c>
      <c r="E29" s="126">
        <v>3770189</v>
      </c>
    </row>
    <row r="30" spans="1:5" ht="14.5" thickBot="1">
      <c r="A30" s="123" t="s">
        <v>87</v>
      </c>
      <c r="B30" s="125">
        <v>13691332</v>
      </c>
      <c r="C30" s="126">
        <v>11968719</v>
      </c>
      <c r="D30" s="126">
        <v>3177307</v>
      </c>
      <c r="E30" s="126">
        <v>2705407</v>
      </c>
    </row>
    <row r="31" spans="1:5" ht="14.5" thickBot="1">
      <c r="A31" s="123" t="s">
        <v>88</v>
      </c>
      <c r="B31" s="125">
        <v>4052434</v>
      </c>
      <c r="C31" s="126">
        <v>4808857</v>
      </c>
      <c r="D31" s="126">
        <v>940436</v>
      </c>
      <c r="E31" s="126">
        <v>1086993</v>
      </c>
    </row>
    <row r="32" spans="1:5" ht="14.5" thickBot="1">
      <c r="A32" s="123" t="s">
        <v>89</v>
      </c>
      <c r="B32" s="125">
        <v>17743766</v>
      </c>
      <c r="C32" s="126">
        <v>16777576</v>
      </c>
      <c r="D32" s="126">
        <v>4117743</v>
      </c>
      <c r="E32" s="126">
        <v>3792400</v>
      </c>
    </row>
    <row r="33" spans="1:5" ht="14.5" thickBot="1">
      <c r="A33" s="335" t="s">
        <v>231</v>
      </c>
      <c r="B33" s="336"/>
      <c r="C33" s="336"/>
      <c r="D33" s="336"/>
      <c r="E33" s="337"/>
    </row>
    <row r="34" spans="1:5" ht="14.5" thickBot="1">
      <c r="A34" s="338"/>
      <c r="B34" s="328" t="s">
        <v>208</v>
      </c>
      <c r="C34" s="341"/>
      <c r="D34" s="342" t="s">
        <v>209</v>
      </c>
      <c r="E34" s="331"/>
    </row>
    <row r="35" spans="1:5">
      <c r="A35" s="339"/>
      <c r="B35" s="134">
        <v>2017</v>
      </c>
      <c r="C35" s="120">
        <v>2016</v>
      </c>
      <c r="D35" s="120">
        <v>2017</v>
      </c>
      <c r="E35" s="120">
        <v>2016</v>
      </c>
    </row>
    <row r="36" spans="1:5" ht="21">
      <c r="A36" s="339"/>
      <c r="B36" s="134" t="s">
        <v>210</v>
      </c>
      <c r="C36" s="120" t="s">
        <v>211</v>
      </c>
      <c r="D36" s="120" t="s">
        <v>210</v>
      </c>
      <c r="E36" s="120" t="s">
        <v>211</v>
      </c>
    </row>
    <row r="37" spans="1:5" ht="14.5" thickBot="1">
      <c r="A37" s="340"/>
      <c r="B37" s="135"/>
      <c r="C37" s="122" t="s">
        <v>212</v>
      </c>
      <c r="D37" s="121"/>
      <c r="E37" s="122" t="s">
        <v>212</v>
      </c>
    </row>
    <row r="38" spans="1:5" ht="14.5" thickBot="1">
      <c r="A38" s="123" t="s">
        <v>65</v>
      </c>
      <c r="B38" s="125">
        <v>5394681</v>
      </c>
      <c r="C38" s="126">
        <v>5678707</v>
      </c>
      <c r="D38" s="126">
        <v>1267369</v>
      </c>
      <c r="E38" s="126">
        <v>1299832</v>
      </c>
    </row>
    <row r="39" spans="1:5" ht="14.5" thickBot="1">
      <c r="A39" s="123" t="s">
        <v>166</v>
      </c>
      <c r="B39" s="125">
        <v>227348</v>
      </c>
      <c r="C39" s="126">
        <v>14204</v>
      </c>
      <c r="D39" s="126">
        <v>53411</v>
      </c>
      <c r="E39" s="126">
        <v>3251</v>
      </c>
    </row>
    <row r="40" spans="1:5" ht="14.5" thickBot="1">
      <c r="A40" s="123" t="s">
        <v>214</v>
      </c>
      <c r="B40" s="125">
        <v>913354</v>
      </c>
      <c r="C40" s="126">
        <v>503401</v>
      </c>
      <c r="D40" s="126">
        <v>214574</v>
      </c>
      <c r="E40" s="126">
        <v>115226</v>
      </c>
    </row>
    <row r="41" spans="1:5" ht="14.5" thickBot="1">
      <c r="A41" s="123" t="s">
        <v>67</v>
      </c>
      <c r="B41" s="125">
        <v>859815</v>
      </c>
      <c r="C41" s="126">
        <v>499159</v>
      </c>
      <c r="D41" s="126">
        <v>201996</v>
      </c>
      <c r="E41" s="126">
        <v>114255</v>
      </c>
    </row>
    <row r="42" spans="1:5" ht="14.5" thickBot="1">
      <c r="A42" s="123" t="s">
        <v>216</v>
      </c>
      <c r="B42" s="125">
        <v>-6663</v>
      </c>
      <c r="C42" s="126">
        <v>68025</v>
      </c>
      <c r="D42" s="126">
        <v>-1565</v>
      </c>
      <c r="E42" s="126">
        <v>15571</v>
      </c>
    </row>
    <row r="43" spans="1:5" ht="14.5" thickBot="1">
      <c r="A43" s="123" t="s">
        <v>217</v>
      </c>
      <c r="B43" s="125">
        <v>853152</v>
      </c>
      <c r="C43" s="126">
        <v>567184</v>
      </c>
      <c r="D43" s="126">
        <v>200431</v>
      </c>
      <c r="E43" s="126">
        <v>129826</v>
      </c>
    </row>
    <row r="44" spans="1:5" ht="14.5" thickBot="1">
      <c r="A44" s="123" t="s">
        <v>220</v>
      </c>
      <c r="B44" s="129">
        <v>0.49</v>
      </c>
      <c r="C44" s="127">
        <v>0.28000000000000003</v>
      </c>
      <c r="D44" s="127">
        <v>0.12</v>
      </c>
      <c r="E44" s="127">
        <v>0.06</v>
      </c>
    </row>
    <row r="45" spans="1:5" ht="14.5" thickBot="1">
      <c r="A45" s="123" t="s">
        <v>221</v>
      </c>
      <c r="B45" s="125">
        <v>1752549394</v>
      </c>
      <c r="C45" s="126">
        <v>1752549394</v>
      </c>
      <c r="D45" s="126">
        <v>1752549394</v>
      </c>
      <c r="E45" s="126">
        <v>1752549394</v>
      </c>
    </row>
    <row r="46" spans="1:5" ht="14.5" thickBot="1">
      <c r="A46" s="123" t="s">
        <v>222</v>
      </c>
      <c r="B46" s="125">
        <v>285687</v>
      </c>
      <c r="C46" s="126">
        <v>90032</v>
      </c>
      <c r="D46" s="126">
        <v>67116</v>
      </c>
      <c r="E46" s="126">
        <v>20608</v>
      </c>
    </row>
    <row r="47" spans="1:5" ht="14.5" thickBot="1">
      <c r="A47" s="123" t="s">
        <v>223</v>
      </c>
      <c r="B47" s="125">
        <v>-920065</v>
      </c>
      <c r="C47" s="126">
        <v>27389</v>
      </c>
      <c r="D47" s="126">
        <v>-216150</v>
      </c>
      <c r="E47" s="126">
        <v>6269</v>
      </c>
    </row>
    <row r="48" spans="1:5" ht="14.5" thickBot="1">
      <c r="A48" s="123" t="s">
        <v>224</v>
      </c>
      <c r="B48" s="125">
        <v>1757575</v>
      </c>
      <c r="C48" s="126">
        <v>52611</v>
      </c>
      <c r="D48" s="126">
        <v>412906</v>
      </c>
      <c r="E48" s="126">
        <v>12042</v>
      </c>
    </row>
    <row r="49" spans="1:5" ht="14.5" thickBot="1">
      <c r="A49" s="123" t="s">
        <v>225</v>
      </c>
      <c r="B49" s="125">
        <v>1123197</v>
      </c>
      <c r="C49" s="126">
        <v>170032</v>
      </c>
      <c r="D49" s="126">
        <v>263872</v>
      </c>
      <c r="E49" s="126">
        <v>38919</v>
      </c>
    </row>
    <row r="50" spans="1:5" ht="14.5" thickBot="1">
      <c r="A50" s="136"/>
      <c r="B50" s="133" t="s">
        <v>226</v>
      </c>
      <c r="C50" s="133" t="s">
        <v>194</v>
      </c>
      <c r="D50" s="133" t="s">
        <v>226</v>
      </c>
      <c r="E50" s="133" t="s">
        <v>194</v>
      </c>
    </row>
    <row r="51" spans="1:5" ht="14.5" thickBot="1">
      <c r="A51" s="123" t="s">
        <v>227</v>
      </c>
      <c r="B51" s="125">
        <v>27062336</v>
      </c>
      <c r="C51" s="126">
        <v>25855329</v>
      </c>
      <c r="D51" s="126">
        <v>6280276</v>
      </c>
      <c r="E51" s="126">
        <v>5844333</v>
      </c>
    </row>
    <row r="52" spans="1:5" ht="14.5" thickBot="1">
      <c r="A52" s="123" t="s">
        <v>81</v>
      </c>
      <c r="B52" s="125">
        <v>3904862</v>
      </c>
      <c r="C52" s="126">
        <v>1817047</v>
      </c>
      <c r="D52" s="126">
        <v>906190</v>
      </c>
      <c r="E52" s="126">
        <v>410725</v>
      </c>
    </row>
    <row r="53" spans="1:5" ht="14.5" thickBot="1">
      <c r="A53" s="123" t="s">
        <v>228</v>
      </c>
      <c r="B53" s="125">
        <v>30967198</v>
      </c>
      <c r="C53" s="126">
        <v>27672376</v>
      </c>
      <c r="D53" s="126">
        <v>7186466</v>
      </c>
      <c r="E53" s="126">
        <v>6255058</v>
      </c>
    </row>
    <row r="54" spans="1:5" ht="14.5" thickBot="1">
      <c r="A54" s="123" t="s">
        <v>229</v>
      </c>
      <c r="B54" s="125">
        <v>8762747</v>
      </c>
      <c r="C54" s="126">
        <v>8762747</v>
      </c>
      <c r="D54" s="126">
        <v>2033545</v>
      </c>
      <c r="E54" s="126">
        <v>1980729</v>
      </c>
    </row>
    <row r="55" spans="1:5" ht="14.5" thickBot="1">
      <c r="A55" s="123" t="s">
        <v>232</v>
      </c>
      <c r="B55" s="125">
        <v>17383420</v>
      </c>
      <c r="C55" s="126">
        <v>16530268</v>
      </c>
      <c r="D55" s="126">
        <v>4034118</v>
      </c>
      <c r="E55" s="126">
        <v>3736498</v>
      </c>
    </row>
    <row r="56" spans="1:5" ht="14.5" thickBot="1">
      <c r="A56" s="123" t="s">
        <v>87</v>
      </c>
      <c r="B56" s="125">
        <v>10665977</v>
      </c>
      <c r="C56" s="126">
        <v>8969976</v>
      </c>
      <c r="D56" s="126">
        <v>2475222</v>
      </c>
      <c r="E56" s="126">
        <v>2027572</v>
      </c>
    </row>
    <row r="57" spans="1:5" ht="14.5" thickBot="1">
      <c r="A57" s="123" t="s">
        <v>88</v>
      </c>
      <c r="B57" s="125">
        <v>2917801</v>
      </c>
      <c r="C57" s="126">
        <v>2172132</v>
      </c>
      <c r="D57" s="126">
        <v>677125</v>
      </c>
      <c r="E57" s="126">
        <v>490988</v>
      </c>
    </row>
    <row r="58" spans="1:5" ht="14.5" thickBot="1">
      <c r="A58" s="123" t="s">
        <v>89</v>
      </c>
      <c r="B58" s="125">
        <v>13583778</v>
      </c>
      <c r="C58" s="126">
        <v>11142108</v>
      </c>
      <c r="D58" s="126">
        <v>3152347</v>
      </c>
      <c r="E58" s="126">
        <v>2518560</v>
      </c>
    </row>
    <row r="59" spans="1:5">
      <c r="A59" s="137"/>
    </row>
    <row r="60" spans="1:5">
      <c r="A60" s="138" t="s">
        <v>233</v>
      </c>
    </row>
    <row r="61" spans="1:5">
      <c r="A61" s="323" t="s">
        <v>234</v>
      </c>
      <c r="B61" s="323"/>
      <c r="C61" s="323"/>
      <c r="D61" s="323"/>
      <c r="E61" s="323"/>
    </row>
    <row r="62" spans="1:5" ht="32.15" customHeight="1">
      <c r="A62" s="324" t="s">
        <v>235</v>
      </c>
      <c r="B62" s="324"/>
      <c r="C62" s="324"/>
      <c r="D62" s="324"/>
      <c r="E62" s="324"/>
    </row>
    <row r="63" spans="1:5" ht="15.5">
      <c r="A63" s="139"/>
    </row>
    <row r="64" spans="1:5" ht="15.5">
      <c r="A64" s="139"/>
    </row>
    <row r="65" spans="1:1" ht="15.5">
      <c r="A65" s="139"/>
    </row>
    <row r="66" spans="1:1" ht="15.5">
      <c r="A66" s="139"/>
    </row>
  </sheetData>
  <mergeCells count="10">
    <mergeCell ref="A61:E61"/>
    <mergeCell ref="A62:E62"/>
    <mergeCell ref="A1:A4"/>
    <mergeCell ref="B1:C1"/>
    <mergeCell ref="D1:E1"/>
    <mergeCell ref="A5:E5"/>
    <mergeCell ref="A33:E33"/>
    <mergeCell ref="A34:A37"/>
    <mergeCell ref="B34:C34"/>
    <mergeCell ref="D34:E3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59"/>
  <sheetViews>
    <sheetView workbookViewId="0">
      <selection activeCell="A7" sqref="A7"/>
    </sheetView>
  </sheetViews>
  <sheetFormatPr defaultColWidth="9" defaultRowHeight="12.5"/>
  <cols>
    <col min="1" max="1" width="59.83203125" style="1" customWidth="1"/>
    <col min="2" max="2" width="17.58203125" style="1" customWidth="1"/>
    <col min="3" max="3" width="16.5" style="1" customWidth="1"/>
    <col min="4" max="4" width="16.58203125" style="1" customWidth="1"/>
    <col min="5" max="5" width="17" style="1" customWidth="1"/>
    <col min="6" max="16384" width="9" style="1"/>
  </cols>
  <sheetData>
    <row r="1" spans="1:5" s="2" customFormat="1" ht="13.5" thickBot="1">
      <c r="A1" s="279" t="s">
        <v>236</v>
      </c>
      <c r="B1" s="288" t="s">
        <v>237</v>
      </c>
      <c r="C1" s="289"/>
      <c r="D1" s="290" t="s">
        <v>238</v>
      </c>
      <c r="E1" s="291"/>
    </row>
    <row r="2" spans="1:5" s="2" customFormat="1" ht="39.65" customHeight="1" thickBot="1">
      <c r="A2" s="280"/>
      <c r="B2" s="5" t="s">
        <v>239</v>
      </c>
      <c r="C2" s="5" t="s">
        <v>240</v>
      </c>
      <c r="D2" s="5" t="s">
        <v>239</v>
      </c>
      <c r="E2" s="5" t="s">
        <v>240</v>
      </c>
    </row>
    <row r="3" spans="1:5" s="2" customFormat="1" ht="27" customHeight="1" thickBot="1">
      <c r="A3" s="343" t="s">
        <v>241</v>
      </c>
      <c r="B3" s="344"/>
      <c r="C3" s="344"/>
      <c r="D3" s="344"/>
      <c r="E3" s="345"/>
    </row>
    <row r="4" spans="1:5">
      <c r="A4" s="141" t="s">
        <v>65</v>
      </c>
      <c r="B4" s="142">
        <v>17416029</v>
      </c>
      <c r="C4" s="143">
        <v>17646489</v>
      </c>
      <c r="D4" s="143">
        <v>4103005.86613895</v>
      </c>
      <c r="E4" s="144">
        <v>4032838</v>
      </c>
    </row>
    <row r="5" spans="1:5">
      <c r="A5" s="145" t="s">
        <v>166</v>
      </c>
      <c r="B5" s="146">
        <v>1806271</v>
      </c>
      <c r="C5" s="144">
        <v>801522</v>
      </c>
      <c r="D5" s="144">
        <v>425535.60911254038</v>
      </c>
      <c r="E5" s="144">
        <v>183176</v>
      </c>
    </row>
    <row r="6" spans="1:5">
      <c r="A6" s="145" t="s">
        <v>430</v>
      </c>
      <c r="B6" s="146">
        <v>1757652</v>
      </c>
      <c r="C6" s="144">
        <v>508861</v>
      </c>
      <c r="D6" s="144">
        <v>414081.56053431338</v>
      </c>
      <c r="E6" s="144">
        <v>116292</v>
      </c>
    </row>
    <row r="7" spans="1:5">
      <c r="A7" s="145" t="s">
        <v>167</v>
      </c>
      <c r="B7" s="146">
        <v>1382946</v>
      </c>
      <c r="C7" s="144">
        <v>370137</v>
      </c>
      <c r="D7" s="144">
        <v>325805.35726906493</v>
      </c>
      <c r="E7" s="144">
        <v>84589</v>
      </c>
    </row>
    <row r="8" spans="1:5">
      <c r="A8" s="145" t="s">
        <v>246</v>
      </c>
      <c r="B8" s="146">
        <v>1380663</v>
      </c>
      <c r="C8" s="144">
        <v>367468</v>
      </c>
      <c r="D8" s="144">
        <v>325266.51007138315</v>
      </c>
      <c r="E8" s="144">
        <v>83979</v>
      </c>
    </row>
    <row r="9" spans="1:5">
      <c r="A9" s="145" t="s">
        <v>247</v>
      </c>
      <c r="B9" s="147">
        <v>2283</v>
      </c>
      <c r="C9" s="148">
        <v>2669</v>
      </c>
      <c r="D9" s="149">
        <v>537.84719768181503</v>
      </c>
      <c r="E9" s="149">
        <v>610</v>
      </c>
    </row>
    <row r="10" spans="1:5">
      <c r="A10" s="145" t="s">
        <v>216</v>
      </c>
      <c r="B10" s="146">
        <v>6366</v>
      </c>
      <c r="C10" s="144">
        <v>277748</v>
      </c>
      <c r="D10" s="150">
        <v>1499.7526326948901</v>
      </c>
      <c r="E10" s="150">
        <v>63475</v>
      </c>
    </row>
    <row r="11" spans="1:5">
      <c r="A11" s="145" t="s">
        <v>217</v>
      </c>
      <c r="B11" s="146">
        <v>1389312</v>
      </c>
      <c r="C11" s="144">
        <v>647885</v>
      </c>
      <c r="D11" s="144">
        <v>327305.10990175983</v>
      </c>
      <c r="E11" s="144">
        <v>148064</v>
      </c>
    </row>
    <row r="12" spans="1:5">
      <c r="A12" s="145" t="s">
        <v>248</v>
      </c>
      <c r="B12" s="146">
        <v>1386996</v>
      </c>
      <c r="C12" s="144">
        <v>644944</v>
      </c>
      <c r="D12" s="144">
        <v>326759.48830306029</v>
      </c>
      <c r="E12" s="144">
        <v>147392</v>
      </c>
    </row>
    <row r="13" spans="1:5">
      <c r="A13" s="145" t="s">
        <v>219</v>
      </c>
      <c r="B13" s="147">
        <v>2316</v>
      </c>
      <c r="C13" s="148">
        <v>2941</v>
      </c>
      <c r="D13" s="149">
        <v>545.62159869955474</v>
      </c>
      <c r="E13" s="149">
        <v>672</v>
      </c>
    </row>
    <row r="14" spans="1:5">
      <c r="A14" s="145" t="s">
        <v>249</v>
      </c>
      <c r="B14" s="151">
        <v>0.78780261756205883</v>
      </c>
      <c r="C14" s="152">
        <v>0.20967625863103062</v>
      </c>
      <c r="D14" s="152">
        <v>0.18559677187128862</v>
      </c>
      <c r="E14" s="152">
        <v>0.05</v>
      </c>
    </row>
    <row r="15" spans="1:5">
      <c r="A15" s="145" t="s">
        <v>221</v>
      </c>
      <c r="B15" s="147">
        <v>1752549394</v>
      </c>
      <c r="C15" s="148">
        <v>1752549394</v>
      </c>
      <c r="D15" s="149">
        <v>1752549394</v>
      </c>
      <c r="E15" s="149">
        <v>1752549394</v>
      </c>
    </row>
    <row r="16" spans="1:5">
      <c r="A16" s="145" t="s">
        <v>250</v>
      </c>
      <c r="B16" s="153">
        <v>3558667</v>
      </c>
      <c r="C16" s="154">
        <v>3064215</v>
      </c>
      <c r="D16" s="155">
        <v>838378.91959384643</v>
      </c>
      <c r="E16" s="155">
        <v>700280</v>
      </c>
    </row>
    <row r="17" spans="1:7">
      <c r="A17" s="145" t="s">
        <v>251</v>
      </c>
      <c r="B17" s="153">
        <v>-3871676</v>
      </c>
      <c r="C17" s="154">
        <v>-3627458</v>
      </c>
      <c r="D17" s="155">
        <v>-912120</v>
      </c>
      <c r="E17" s="155">
        <v>-829000</v>
      </c>
    </row>
    <row r="18" spans="1:7">
      <c r="A18" s="145" t="s">
        <v>252</v>
      </c>
      <c r="B18" s="153">
        <v>759629</v>
      </c>
      <c r="C18" s="154">
        <v>590261</v>
      </c>
      <c r="D18" s="155">
        <v>178959</v>
      </c>
      <c r="E18" s="155">
        <v>134895</v>
      </c>
    </row>
    <row r="19" spans="1:7" ht="13" thickBot="1">
      <c r="A19" s="156" t="s">
        <v>225</v>
      </c>
      <c r="B19" s="157">
        <v>446620</v>
      </c>
      <c r="C19" s="158">
        <v>27018</v>
      </c>
      <c r="D19" s="159">
        <v>105218.27219827079</v>
      </c>
      <c r="E19" s="159">
        <v>6175</v>
      </c>
    </row>
    <row r="20" spans="1:7" s="2" customFormat="1" ht="30" customHeight="1" thickBot="1">
      <c r="A20" s="3"/>
      <c r="B20" s="140" t="s">
        <v>242</v>
      </c>
      <c r="C20" s="140" t="s">
        <v>243</v>
      </c>
      <c r="D20" s="140" t="s">
        <v>242</v>
      </c>
      <c r="E20" s="140" t="str">
        <f t="shared" ref="E20" si="0">$B$20</f>
        <v>Status as at 31.12.2017</v>
      </c>
    </row>
    <row r="21" spans="1:7" ht="13">
      <c r="A21" s="141" t="s">
        <v>227</v>
      </c>
      <c r="B21" s="142">
        <v>31049127</v>
      </c>
      <c r="C21" s="142">
        <v>29148253</v>
      </c>
      <c r="D21" s="148">
        <v>7444227.1452204566</v>
      </c>
      <c r="E21" s="160">
        <v>6588665</v>
      </c>
      <c r="F21" s="2"/>
      <c r="G21" s="2"/>
    </row>
    <row r="22" spans="1:7" ht="13">
      <c r="A22" s="145" t="s">
        <v>81</v>
      </c>
      <c r="B22" s="147">
        <v>4742894</v>
      </c>
      <c r="C22" s="147">
        <v>4308641</v>
      </c>
      <c r="D22" s="148">
        <v>1137139.2265458296</v>
      </c>
      <c r="E22" s="160">
        <v>973924</v>
      </c>
      <c r="F22" s="2"/>
      <c r="G22" s="2"/>
    </row>
    <row r="23" spans="1:7" ht="13">
      <c r="A23" s="145" t="s">
        <v>228</v>
      </c>
      <c r="B23" s="147">
        <v>35792021</v>
      </c>
      <c r="C23" s="147">
        <v>33456894</v>
      </c>
      <c r="D23" s="148">
        <v>8581366.371766286</v>
      </c>
      <c r="E23" s="160">
        <v>7562589</v>
      </c>
      <c r="F23" s="2"/>
      <c r="G23" s="2"/>
    </row>
    <row r="24" spans="1:7" ht="13">
      <c r="A24" s="145" t="s">
        <v>229</v>
      </c>
      <c r="B24" s="147">
        <v>8762747</v>
      </c>
      <c r="C24" s="147">
        <v>8762747</v>
      </c>
      <c r="D24" s="148">
        <v>2100924.740463689</v>
      </c>
      <c r="E24" s="160">
        <v>1980729</v>
      </c>
      <c r="F24" s="2"/>
      <c r="G24" s="2"/>
    </row>
    <row r="25" spans="1:7" ht="13">
      <c r="A25" s="145" t="s">
        <v>253</v>
      </c>
      <c r="B25" s="147">
        <v>18036446</v>
      </c>
      <c r="C25" s="147">
        <v>16649266</v>
      </c>
      <c r="D25" s="148">
        <v>4324354.4968472039</v>
      </c>
      <c r="E25" s="160">
        <v>3763396</v>
      </c>
      <c r="F25" s="2"/>
      <c r="G25" s="2"/>
    </row>
    <row r="26" spans="1:7" ht="13">
      <c r="A26" s="145" t="s">
        <v>230</v>
      </c>
      <c r="B26" s="147">
        <v>31367</v>
      </c>
      <c r="C26" s="147">
        <v>30052</v>
      </c>
      <c r="D26" s="148">
        <v>7520.4392337385225</v>
      </c>
      <c r="E26" s="160">
        <v>6793</v>
      </c>
      <c r="F26" s="2"/>
      <c r="G26" s="2"/>
    </row>
    <row r="27" spans="1:7" ht="13">
      <c r="A27" s="145" t="s">
        <v>86</v>
      </c>
      <c r="B27" s="147">
        <v>18067813</v>
      </c>
      <c r="C27" s="147">
        <v>16679318</v>
      </c>
      <c r="D27" s="148">
        <v>4331873.9360809419</v>
      </c>
      <c r="E27" s="160">
        <v>3770189</v>
      </c>
      <c r="F27" s="2"/>
      <c r="G27" s="2"/>
    </row>
    <row r="28" spans="1:7" ht="13">
      <c r="A28" s="145" t="s">
        <v>87</v>
      </c>
      <c r="B28" s="147">
        <v>12738005</v>
      </c>
      <c r="C28" s="147">
        <v>11968719</v>
      </c>
      <c r="D28" s="148">
        <v>3054018.3173895325</v>
      </c>
      <c r="E28" s="160">
        <v>2705407</v>
      </c>
      <c r="F28" s="2"/>
      <c r="G28" s="2"/>
    </row>
    <row r="29" spans="1:7" ht="13">
      <c r="A29" s="145" t="s">
        <v>88</v>
      </c>
      <c r="B29" s="147">
        <v>4986203</v>
      </c>
      <c r="C29" s="147">
        <v>4808857</v>
      </c>
      <c r="D29" s="148">
        <v>1195474.1182958116</v>
      </c>
      <c r="E29" s="160">
        <v>1086993</v>
      </c>
      <c r="F29" s="2"/>
      <c r="G29" s="2"/>
    </row>
    <row r="30" spans="1:7" ht="13.5" thickBot="1">
      <c r="A30" s="156" t="s">
        <v>89</v>
      </c>
      <c r="B30" s="161">
        <v>17724208</v>
      </c>
      <c r="C30" s="161">
        <v>16777576</v>
      </c>
      <c r="D30" s="148">
        <v>4249492.435685344</v>
      </c>
      <c r="E30" s="160">
        <v>3792400</v>
      </c>
      <c r="F30" s="2"/>
      <c r="G30" s="2"/>
    </row>
    <row r="31" spans="1:7" ht="30" customHeight="1" thickBot="1">
      <c r="A31" s="346" t="s">
        <v>244</v>
      </c>
      <c r="B31" s="347"/>
      <c r="C31" s="347"/>
      <c r="D31" s="347"/>
      <c r="E31" s="348"/>
      <c r="F31" s="2"/>
      <c r="G31" s="2"/>
    </row>
    <row r="32" spans="1:7" ht="17.25" customHeight="1" thickBot="1">
      <c r="A32" s="315"/>
      <c r="B32" s="288" t="s">
        <v>237</v>
      </c>
      <c r="C32" s="321"/>
      <c r="D32" s="290" t="s">
        <v>238</v>
      </c>
      <c r="E32" s="291"/>
      <c r="F32" s="2"/>
      <c r="G32" s="2"/>
    </row>
    <row r="33" spans="1:7" ht="46.5" customHeight="1" thickBot="1">
      <c r="A33" s="316"/>
      <c r="B33" s="5" t="s">
        <v>239</v>
      </c>
      <c r="C33" s="5" t="s">
        <v>240</v>
      </c>
      <c r="D33" s="5" t="s">
        <v>239</v>
      </c>
      <c r="E33" s="5" t="s">
        <v>240</v>
      </c>
      <c r="F33" s="2"/>
      <c r="G33" s="2"/>
    </row>
    <row r="34" spans="1:7" ht="13">
      <c r="A34" s="141" t="s">
        <v>65</v>
      </c>
      <c r="B34" s="142">
        <v>7792025</v>
      </c>
      <c r="C34" s="142">
        <v>7995328</v>
      </c>
      <c r="D34" s="143">
        <v>1835706.8815228404</v>
      </c>
      <c r="E34" s="155">
        <v>1827211</v>
      </c>
      <c r="F34" s="2"/>
      <c r="G34" s="2"/>
    </row>
    <row r="35" spans="1:7" ht="13">
      <c r="A35" s="145" t="s">
        <v>166</v>
      </c>
      <c r="B35" s="155">
        <v>262788</v>
      </c>
      <c r="C35" s="155">
        <v>-34603</v>
      </c>
      <c r="D35" s="155">
        <v>61909.67559544844</v>
      </c>
      <c r="E35" s="155">
        <v>-7908</v>
      </c>
      <c r="F35" s="2"/>
      <c r="G35" s="2"/>
    </row>
    <row r="36" spans="1:7" ht="13">
      <c r="A36" s="145" t="s">
        <v>430</v>
      </c>
      <c r="B36" s="155">
        <v>919565</v>
      </c>
      <c r="C36" s="155">
        <v>-149134</v>
      </c>
      <c r="D36" s="155">
        <v>216638.39611751126</v>
      </c>
      <c r="E36" s="155">
        <v>-34082</v>
      </c>
      <c r="F36" s="2"/>
      <c r="G36" s="2"/>
    </row>
    <row r="37" spans="1:7" ht="13">
      <c r="A37" s="145" t="s">
        <v>167</v>
      </c>
      <c r="B37" s="155">
        <v>854351</v>
      </c>
      <c r="C37" s="155">
        <v>-166253</v>
      </c>
      <c r="D37" s="155">
        <v>201274.76617899971</v>
      </c>
      <c r="E37" s="155">
        <v>-37995</v>
      </c>
      <c r="F37" s="2"/>
      <c r="G37" s="2"/>
    </row>
    <row r="38" spans="1:7" ht="13">
      <c r="A38" s="145" t="s">
        <v>216</v>
      </c>
      <c r="B38" s="153">
        <v>-6713</v>
      </c>
      <c r="C38" s="153">
        <v>104024</v>
      </c>
      <c r="D38" s="155">
        <v>-1581.501637335972</v>
      </c>
      <c r="E38" s="155">
        <v>23773</v>
      </c>
      <c r="F38" s="2"/>
      <c r="G38" s="2"/>
    </row>
    <row r="39" spans="1:7" ht="13">
      <c r="A39" s="145" t="s">
        <v>217</v>
      </c>
      <c r="B39" s="155">
        <v>847638</v>
      </c>
      <c r="C39" s="155">
        <v>-62229</v>
      </c>
      <c r="D39" s="155">
        <v>199693.26454166372</v>
      </c>
      <c r="E39" s="155">
        <v>-14222</v>
      </c>
      <c r="F39" s="2"/>
      <c r="G39" s="2"/>
    </row>
    <row r="40" spans="1:7" ht="13">
      <c r="A40" s="145" t="s">
        <v>249</v>
      </c>
      <c r="B40" s="162">
        <v>0.49</v>
      </c>
      <c r="C40" s="162">
        <v>-0.09</v>
      </c>
      <c r="D40" s="162">
        <v>0.11543807571795416</v>
      </c>
      <c r="E40" s="162">
        <v>-0.02</v>
      </c>
      <c r="F40" s="2"/>
      <c r="G40" s="2"/>
    </row>
    <row r="41" spans="1:7" ht="13">
      <c r="A41" s="145" t="s">
        <v>221</v>
      </c>
      <c r="B41" s="147">
        <v>1752549394</v>
      </c>
      <c r="C41" s="147">
        <v>1752549394</v>
      </c>
      <c r="D41" s="149">
        <v>1752549394</v>
      </c>
      <c r="E41" s="149">
        <v>1752549394</v>
      </c>
      <c r="F41" s="2"/>
      <c r="G41" s="2"/>
    </row>
    <row r="42" spans="1:7" ht="13">
      <c r="A42" s="145" t="s">
        <v>250</v>
      </c>
      <c r="B42" s="153">
        <v>246027</v>
      </c>
      <c r="C42" s="153">
        <v>-232887</v>
      </c>
      <c r="D42" s="155">
        <v>57960.986642165524</v>
      </c>
      <c r="E42" s="155">
        <v>-53223</v>
      </c>
      <c r="F42" s="2"/>
      <c r="G42" s="2"/>
    </row>
    <row r="43" spans="1:7" ht="13">
      <c r="A43" s="145" t="s">
        <v>251</v>
      </c>
      <c r="B43" s="153">
        <v>-1353288</v>
      </c>
      <c r="C43" s="153">
        <v>-619543</v>
      </c>
      <c r="D43" s="155">
        <v>-318818.29104530357</v>
      </c>
      <c r="E43" s="155">
        <v>-141587</v>
      </c>
      <c r="F43" s="2"/>
      <c r="G43" s="2"/>
    </row>
    <row r="44" spans="1:7" ht="13">
      <c r="A44" s="145" t="s">
        <v>252</v>
      </c>
      <c r="B44" s="153">
        <v>593470</v>
      </c>
      <c r="C44" s="153">
        <v>486164</v>
      </c>
      <c r="D44" s="155">
        <v>139814.35672721275</v>
      </c>
      <c r="E44" s="155">
        <v>111105</v>
      </c>
      <c r="F44" s="2"/>
      <c r="G44" s="2"/>
    </row>
    <row r="45" spans="1:7" ht="13.5" thickBot="1">
      <c r="A45" s="156" t="s">
        <v>225</v>
      </c>
      <c r="B45" s="157">
        <v>-513791</v>
      </c>
      <c r="C45" s="157">
        <v>-366266</v>
      </c>
      <c r="D45" s="155">
        <v>-121042.94767592527</v>
      </c>
      <c r="E45" s="155">
        <v>-83705</v>
      </c>
      <c r="F45" s="2"/>
      <c r="G45" s="2"/>
    </row>
    <row r="46" spans="1:7" ht="27.75" customHeight="1" thickBot="1">
      <c r="A46" s="4"/>
      <c r="B46" s="140" t="s">
        <v>242</v>
      </c>
      <c r="C46" s="140" t="s">
        <v>243</v>
      </c>
      <c r="D46" s="140" t="s">
        <v>242</v>
      </c>
      <c r="E46" s="140" t="str">
        <f t="shared" ref="E46" si="1">$B$20</f>
        <v>Status as at 31.12.2017</v>
      </c>
      <c r="F46" s="2"/>
      <c r="G46" s="2"/>
    </row>
    <row r="47" spans="1:7" ht="13">
      <c r="A47" s="141" t="s">
        <v>227</v>
      </c>
      <c r="B47" s="142">
        <v>27371425</v>
      </c>
      <c r="C47" s="143">
        <v>25855329</v>
      </c>
      <c r="D47" s="143">
        <v>6562474.5258817049</v>
      </c>
      <c r="E47" s="163">
        <v>5844333</v>
      </c>
      <c r="F47" s="2"/>
      <c r="G47" s="2"/>
    </row>
    <row r="48" spans="1:7" ht="13">
      <c r="A48" s="145" t="s">
        <v>81</v>
      </c>
      <c r="B48" s="147">
        <v>2901667</v>
      </c>
      <c r="C48" s="148">
        <v>1817047</v>
      </c>
      <c r="D48" s="149">
        <v>695693.25565225736</v>
      </c>
      <c r="E48" s="164">
        <v>410725</v>
      </c>
      <c r="F48" s="2"/>
      <c r="G48" s="2"/>
    </row>
    <row r="49" spans="1:7" ht="13">
      <c r="A49" s="145" t="s">
        <v>228</v>
      </c>
      <c r="B49" s="147">
        <v>30273092</v>
      </c>
      <c r="C49" s="148">
        <v>27672376</v>
      </c>
      <c r="D49" s="149">
        <v>7258167.7815339621</v>
      </c>
      <c r="E49" s="164">
        <v>6255058</v>
      </c>
      <c r="F49" s="2"/>
      <c r="G49" s="2"/>
    </row>
    <row r="50" spans="1:7" ht="13">
      <c r="A50" s="145" t="s">
        <v>229</v>
      </c>
      <c r="B50" s="147">
        <v>8762747</v>
      </c>
      <c r="C50" s="148">
        <v>8762747</v>
      </c>
      <c r="D50" s="149">
        <v>2100924.740463689</v>
      </c>
      <c r="E50" s="164">
        <v>1980729</v>
      </c>
      <c r="F50" s="2"/>
      <c r="G50" s="2"/>
    </row>
    <row r="51" spans="1:7" ht="13">
      <c r="A51" s="145" t="s">
        <v>232</v>
      </c>
      <c r="B51" s="147">
        <v>17377906</v>
      </c>
      <c r="C51" s="148">
        <v>16530268</v>
      </c>
      <c r="D51" s="149">
        <v>4166464.3122587455</v>
      </c>
      <c r="E51" s="164">
        <v>3736498</v>
      </c>
      <c r="F51" s="2"/>
      <c r="G51" s="2"/>
    </row>
    <row r="52" spans="1:7" ht="13">
      <c r="A52" s="145" t="s">
        <v>87</v>
      </c>
      <c r="B52" s="147">
        <v>9530528</v>
      </c>
      <c r="C52" s="148">
        <v>8969976</v>
      </c>
      <c r="D52" s="149">
        <v>2285005.1547627612</v>
      </c>
      <c r="E52" s="164">
        <v>2027572</v>
      </c>
      <c r="F52" s="2"/>
      <c r="G52" s="2"/>
    </row>
    <row r="53" spans="1:7" ht="13">
      <c r="A53" s="145" t="s">
        <v>88</v>
      </c>
      <c r="B53" s="147">
        <v>3364658</v>
      </c>
      <c r="C53" s="148">
        <v>2172132</v>
      </c>
      <c r="D53" s="149">
        <v>806698.31451245537</v>
      </c>
      <c r="E53" s="164">
        <v>490988</v>
      </c>
      <c r="F53" s="2"/>
      <c r="G53" s="2"/>
    </row>
    <row r="54" spans="1:7" ht="13.5" thickBot="1">
      <c r="A54" s="165" t="s">
        <v>89</v>
      </c>
      <c r="B54" s="161">
        <v>12895186</v>
      </c>
      <c r="C54" s="166">
        <v>11142108</v>
      </c>
      <c r="D54" s="167">
        <v>3091703.4692752166</v>
      </c>
      <c r="E54" s="167">
        <v>2518560</v>
      </c>
      <c r="F54" s="2"/>
      <c r="G54" s="2"/>
    </row>
    <row r="55" spans="1:7" ht="13">
      <c r="F55" s="2"/>
      <c r="G55" s="2"/>
    </row>
    <row r="56" spans="1:7" ht="13">
      <c r="F56" s="2"/>
      <c r="G56" s="2"/>
    </row>
    <row r="57" spans="1:7">
      <c r="A57" s="1" t="s">
        <v>267</v>
      </c>
    </row>
    <row r="58" spans="1:7" ht="25.5" customHeight="1">
      <c r="A58" s="278" t="s">
        <v>245</v>
      </c>
      <c r="B58" s="287"/>
      <c r="C58" s="287"/>
      <c r="D58" s="287"/>
      <c r="E58" s="287"/>
    </row>
    <row r="59" spans="1:7" ht="39" customHeight="1">
      <c r="A59" s="278" t="s">
        <v>268</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69"/>
  <sheetViews>
    <sheetView zoomScale="80" zoomScaleNormal="80" workbookViewId="0">
      <selection activeCell="A8" sqref="A8"/>
    </sheetView>
  </sheetViews>
  <sheetFormatPr defaultColWidth="9" defaultRowHeight="12.5"/>
  <cols>
    <col min="1" max="1" width="46.33203125" style="1" customWidth="1"/>
    <col min="2" max="5" width="15.58203125" style="1" customWidth="1"/>
    <col min="6" max="6" width="9" style="1"/>
    <col min="7" max="7" width="14.83203125" style="1" bestFit="1" customWidth="1"/>
    <col min="8" max="8" width="10" style="1" bestFit="1" customWidth="1"/>
    <col min="9" max="16384" width="9" style="1"/>
  </cols>
  <sheetData>
    <row r="1" spans="1:8" s="2" customFormat="1" ht="13.5" thickBot="1">
      <c r="A1" s="279" t="s">
        <v>0</v>
      </c>
      <c r="B1" s="288" t="s">
        <v>1</v>
      </c>
      <c r="C1" s="289"/>
      <c r="D1" s="290" t="s">
        <v>2</v>
      </c>
      <c r="E1" s="291"/>
    </row>
    <row r="2" spans="1:8" s="2" customFormat="1" ht="43.5" customHeight="1" thickBot="1">
      <c r="A2" s="280"/>
      <c r="B2" s="5" t="s">
        <v>260</v>
      </c>
      <c r="C2" s="5" t="s">
        <v>261</v>
      </c>
      <c r="D2" s="5" t="s">
        <v>260</v>
      </c>
      <c r="E2" s="5" t="s">
        <v>261</v>
      </c>
    </row>
    <row r="3" spans="1:8" s="2" customFormat="1" ht="27" customHeight="1" thickBot="1">
      <c r="A3" s="281" t="s">
        <v>3</v>
      </c>
      <c r="B3" s="282"/>
      <c r="C3" s="282"/>
      <c r="D3" s="282"/>
      <c r="E3" s="283"/>
    </row>
    <row r="4" spans="1:8">
      <c r="A4" s="61" t="s">
        <v>65</v>
      </c>
      <c r="B4" s="8">
        <v>4825532</v>
      </c>
      <c r="C4" s="8">
        <v>4591081</v>
      </c>
      <c r="D4" s="102">
        <v>1154875.5504499329</v>
      </c>
      <c r="E4" s="103">
        <v>1070406.6121097666</v>
      </c>
      <c r="G4" s="168"/>
      <c r="H4" s="168"/>
    </row>
    <row r="5" spans="1:8">
      <c r="A5" s="7" t="s">
        <v>166</v>
      </c>
      <c r="B5" s="56">
        <v>875486</v>
      </c>
      <c r="C5" s="103">
        <v>810794</v>
      </c>
      <c r="D5" s="103">
        <v>209526.61305762973</v>
      </c>
      <c r="E5" s="103">
        <v>189035.92828332284</v>
      </c>
      <c r="G5" s="168"/>
      <c r="H5" s="168"/>
    </row>
    <row r="6" spans="1:8">
      <c r="A6" s="7" t="s">
        <v>430</v>
      </c>
      <c r="B6" s="56">
        <v>791098</v>
      </c>
      <c r="C6" s="56">
        <v>819107</v>
      </c>
      <c r="D6" s="103">
        <v>189330.36569021636</v>
      </c>
      <c r="E6" s="103">
        <v>190974.097129934</v>
      </c>
      <c r="G6" s="168"/>
      <c r="H6" s="168"/>
    </row>
    <row r="7" spans="1:8">
      <c r="A7" s="7" t="s">
        <v>167</v>
      </c>
      <c r="B7" s="56">
        <v>636669</v>
      </c>
      <c r="C7" s="56">
        <v>640535</v>
      </c>
      <c r="D7" s="103">
        <v>152371.48190695004</v>
      </c>
      <c r="E7" s="103">
        <v>149340.18791821128</v>
      </c>
      <c r="G7" s="168"/>
      <c r="H7" s="168"/>
    </row>
    <row r="8" spans="1:8" ht="25">
      <c r="A8" s="7" t="s">
        <v>168</v>
      </c>
      <c r="B8" s="56">
        <v>636153</v>
      </c>
      <c r="C8" s="56">
        <v>639830</v>
      </c>
      <c r="D8" s="103">
        <v>152247.98966111432</v>
      </c>
      <c r="E8" s="103">
        <v>149175.81777062785</v>
      </c>
      <c r="G8" s="168"/>
      <c r="H8" s="168"/>
    </row>
    <row r="9" spans="1:8">
      <c r="A9" s="7" t="s">
        <v>169</v>
      </c>
      <c r="B9" s="10">
        <v>516</v>
      </c>
      <c r="C9" s="10">
        <v>705</v>
      </c>
      <c r="D9" s="104">
        <v>123.49224583572659</v>
      </c>
      <c r="E9" s="103">
        <v>164.37014758340911</v>
      </c>
      <c r="G9" s="168"/>
      <c r="H9" s="168"/>
    </row>
    <row r="10" spans="1:8">
      <c r="A10" s="7" t="s">
        <v>70</v>
      </c>
      <c r="B10" s="56">
        <v>-6895</v>
      </c>
      <c r="C10" s="56">
        <v>-15565</v>
      </c>
      <c r="D10" s="106">
        <v>-1650.1531686770056</v>
      </c>
      <c r="E10" s="103">
        <v>-3628.9664498379611</v>
      </c>
      <c r="G10" s="168"/>
      <c r="H10" s="168"/>
    </row>
    <row r="11" spans="1:8">
      <c r="A11" s="7" t="s">
        <v>71</v>
      </c>
      <c r="B11" s="56">
        <v>629774</v>
      </c>
      <c r="C11" s="56">
        <v>624970</v>
      </c>
      <c r="D11" s="103">
        <v>150721.32873827303</v>
      </c>
      <c r="E11" s="103">
        <v>145711.22146837332</v>
      </c>
      <c r="G11" s="168"/>
      <c r="H11" s="168"/>
    </row>
    <row r="12" spans="1:8" ht="25">
      <c r="A12" s="7" t="s">
        <v>170</v>
      </c>
      <c r="B12" s="56">
        <v>629256</v>
      </c>
      <c r="C12" s="56">
        <v>624261</v>
      </c>
      <c r="D12" s="103">
        <v>150597.35784032167</v>
      </c>
      <c r="E12" s="103">
        <v>145545.91872420788</v>
      </c>
      <c r="G12" s="168"/>
      <c r="H12" s="168"/>
    </row>
    <row r="13" spans="1:8" ht="25">
      <c r="A13" s="7" t="s">
        <v>73</v>
      </c>
      <c r="B13" s="10">
        <v>518</v>
      </c>
      <c r="C13" s="10">
        <v>709</v>
      </c>
      <c r="D13" s="104">
        <v>123.97089795136895</v>
      </c>
      <c r="E13" s="103">
        <v>165.30274416544262</v>
      </c>
      <c r="G13" s="168"/>
      <c r="H13" s="168"/>
    </row>
    <row r="14" spans="1:8">
      <c r="A14" s="7" t="s">
        <v>171</v>
      </c>
      <c r="B14" s="107">
        <v>0.36298720148939778</v>
      </c>
      <c r="C14" s="107">
        <v>0.36508528786150718</v>
      </c>
      <c r="D14" s="108">
        <v>8.6872295971998317E-2</v>
      </c>
      <c r="E14" s="107">
        <v>8.5119322902591957E-2</v>
      </c>
      <c r="G14" s="168"/>
      <c r="H14" s="168"/>
    </row>
    <row r="15" spans="1:8" ht="25">
      <c r="A15" s="7" t="s">
        <v>75</v>
      </c>
      <c r="B15" s="10">
        <v>1752549394</v>
      </c>
      <c r="C15" s="105">
        <v>1752549394</v>
      </c>
      <c r="D15" s="104">
        <v>1752549394</v>
      </c>
      <c r="E15" s="104">
        <v>1752549394</v>
      </c>
      <c r="G15" s="168"/>
      <c r="H15" s="168"/>
    </row>
    <row r="16" spans="1:8">
      <c r="A16" s="7" t="s">
        <v>76</v>
      </c>
      <c r="B16" s="57">
        <v>663260</v>
      </c>
      <c r="C16" s="57">
        <v>875703</v>
      </c>
      <c r="D16" s="111">
        <v>158735.40111047291</v>
      </c>
      <c r="E16" s="103">
        <v>204169.40616912636</v>
      </c>
      <c r="G16" s="168"/>
      <c r="H16" s="168"/>
    </row>
    <row r="17" spans="1:8">
      <c r="A17" s="7" t="s">
        <v>77</v>
      </c>
      <c r="B17" s="57">
        <v>-982170</v>
      </c>
      <c r="C17" s="57">
        <v>-1537015</v>
      </c>
      <c r="D17" s="111">
        <v>-235058.87421022402</v>
      </c>
      <c r="E17" s="103">
        <v>-358353.73388356529</v>
      </c>
      <c r="G17" s="168"/>
      <c r="H17" s="168"/>
    </row>
    <row r="18" spans="1:8">
      <c r="A18" s="7" t="s">
        <v>78</v>
      </c>
      <c r="B18" s="57">
        <v>-51946</v>
      </c>
      <c r="C18" s="57">
        <v>452241</v>
      </c>
      <c r="D18" s="111">
        <v>-12432.031399578786</v>
      </c>
      <c r="E18" s="103">
        <v>105439.60271385605</v>
      </c>
      <c r="G18" s="168"/>
      <c r="H18" s="168"/>
    </row>
    <row r="19" spans="1:8" ht="13" thickBot="1">
      <c r="A19" s="62" t="s">
        <v>79</v>
      </c>
      <c r="B19" s="60">
        <v>-370856</v>
      </c>
      <c r="C19" s="60">
        <v>-209071</v>
      </c>
      <c r="D19" s="113">
        <v>-88755.504499329894</v>
      </c>
      <c r="E19" s="103">
        <v>-48744.725000582868</v>
      </c>
      <c r="G19" s="168"/>
      <c r="H19" s="168"/>
    </row>
    <row r="20" spans="1:8" s="2" customFormat="1" ht="30" customHeight="1" thickBot="1">
      <c r="A20" s="3"/>
      <c r="B20" s="6" t="s">
        <v>262</v>
      </c>
      <c r="C20" s="5" t="s">
        <v>263</v>
      </c>
      <c r="D20" s="6" t="s">
        <v>262</v>
      </c>
      <c r="E20" s="5" t="s">
        <v>263</v>
      </c>
    </row>
    <row r="21" spans="1:8" ht="13">
      <c r="A21" s="61" t="s">
        <v>80</v>
      </c>
      <c r="B21" s="8">
        <v>30898227</v>
      </c>
      <c r="C21" s="8">
        <v>31048542</v>
      </c>
      <c r="D21" s="105">
        <v>7341862.1836758945</v>
      </c>
      <c r="E21" s="14">
        <v>7444086.887722075</v>
      </c>
      <c r="F21" s="2"/>
      <c r="G21" s="169"/>
      <c r="H21" s="168"/>
    </row>
    <row r="22" spans="1:8" ht="13">
      <c r="A22" s="7" t="s">
        <v>81</v>
      </c>
      <c r="B22" s="10">
        <v>4582568</v>
      </c>
      <c r="C22" s="10">
        <v>4786474</v>
      </c>
      <c r="D22" s="105">
        <v>1088883.9253890936</v>
      </c>
      <c r="E22" s="14">
        <v>1147587.8107842433</v>
      </c>
      <c r="F22" s="2"/>
      <c r="G22" s="169"/>
      <c r="H22" s="168"/>
    </row>
    <row r="23" spans="1:8" ht="13">
      <c r="A23" s="7" t="s">
        <v>82</v>
      </c>
      <c r="B23" s="10">
        <v>35480795</v>
      </c>
      <c r="C23" s="10">
        <v>35835016</v>
      </c>
      <c r="D23" s="105">
        <v>8430746.1090649869</v>
      </c>
      <c r="E23" s="14">
        <v>8591674.698506318</v>
      </c>
      <c r="F23" s="2"/>
      <c r="G23" s="169"/>
      <c r="H23" s="168"/>
    </row>
    <row r="24" spans="1:8" ht="13">
      <c r="A24" s="7" t="s">
        <v>83</v>
      </c>
      <c r="B24" s="10">
        <v>8762747</v>
      </c>
      <c r="C24" s="10">
        <v>8762747</v>
      </c>
      <c r="D24" s="105">
        <v>2082154.4493287394</v>
      </c>
      <c r="E24" s="14">
        <v>2100924.740463689</v>
      </c>
      <c r="F24" s="2"/>
      <c r="G24" s="169"/>
      <c r="H24" s="168"/>
    </row>
    <row r="25" spans="1:8" ht="13">
      <c r="A25" s="7" t="s">
        <v>84</v>
      </c>
      <c r="B25" s="10">
        <v>18744706</v>
      </c>
      <c r="C25" s="10">
        <v>18036446</v>
      </c>
      <c r="D25" s="105">
        <v>4454011.1678745393</v>
      </c>
      <c r="E25" s="14">
        <v>4324354.4968472039</v>
      </c>
      <c r="F25" s="2"/>
      <c r="G25" s="169"/>
      <c r="H25" s="168"/>
    </row>
    <row r="26" spans="1:8" ht="13">
      <c r="A26" s="7" t="s">
        <v>85</v>
      </c>
      <c r="B26" s="10">
        <v>32282</v>
      </c>
      <c r="C26" s="10">
        <v>31367</v>
      </c>
      <c r="D26" s="105">
        <v>7670.6665082570989</v>
      </c>
      <c r="E26" s="14">
        <v>7520.4392337385225</v>
      </c>
      <c r="F26" s="2"/>
      <c r="G26" s="169"/>
      <c r="H26" s="168"/>
    </row>
    <row r="27" spans="1:8" ht="13">
      <c r="A27" s="7" t="s">
        <v>86</v>
      </c>
      <c r="B27" s="10">
        <v>18776988</v>
      </c>
      <c r="C27" s="10">
        <v>18067813</v>
      </c>
      <c r="D27" s="105">
        <v>4461681.8343827967</v>
      </c>
      <c r="E27" s="14">
        <v>4331873.9360809419</v>
      </c>
      <c r="F27" s="2"/>
      <c r="G27" s="169"/>
      <c r="H27" s="168"/>
    </row>
    <row r="28" spans="1:8" ht="13">
      <c r="A28" s="7" t="s">
        <v>87</v>
      </c>
      <c r="B28" s="10">
        <v>12219070</v>
      </c>
      <c r="C28" s="10">
        <v>12738264</v>
      </c>
      <c r="D28" s="105">
        <v>2903426.3989544967</v>
      </c>
      <c r="E28" s="14">
        <v>3054080.4142990722</v>
      </c>
      <c r="F28" s="2"/>
      <c r="G28" s="169"/>
      <c r="H28" s="168"/>
    </row>
    <row r="29" spans="1:8" ht="13">
      <c r="A29" s="7" t="s">
        <v>88</v>
      </c>
      <c r="B29" s="10">
        <v>4484737</v>
      </c>
      <c r="C29" s="10">
        <v>5028939</v>
      </c>
      <c r="D29" s="105">
        <v>1065637.875727694</v>
      </c>
      <c r="E29" s="14">
        <v>1205720.3481263039</v>
      </c>
      <c r="F29" s="2"/>
      <c r="G29" s="169"/>
      <c r="H29" s="168"/>
    </row>
    <row r="30" spans="1:8" ht="13.5" thickBot="1">
      <c r="A30" s="62" t="s">
        <v>89</v>
      </c>
      <c r="B30" s="11">
        <v>16703807</v>
      </c>
      <c r="C30" s="11">
        <v>17767203</v>
      </c>
      <c r="D30" s="105">
        <v>3969064.2746821907</v>
      </c>
      <c r="E30" s="14">
        <v>4259800.7624253761</v>
      </c>
      <c r="F30" s="2"/>
      <c r="G30" s="169"/>
      <c r="H30" s="168"/>
    </row>
    <row r="31" spans="1:8" ht="30" customHeight="1" thickBot="1">
      <c r="A31" s="284" t="s">
        <v>34</v>
      </c>
      <c r="B31" s="285"/>
      <c r="C31" s="285"/>
      <c r="D31" s="285"/>
      <c r="E31" s="286"/>
      <c r="F31" s="2"/>
      <c r="G31" s="2"/>
    </row>
    <row r="32" spans="1:8" ht="17.25" customHeight="1" thickBot="1">
      <c r="A32" s="315"/>
      <c r="B32" s="288" t="s">
        <v>1</v>
      </c>
      <c r="C32" s="289"/>
      <c r="D32" s="290" t="s">
        <v>2</v>
      </c>
      <c r="E32" s="291"/>
      <c r="F32" s="2"/>
      <c r="G32" s="2"/>
    </row>
    <row r="33" spans="1:8" ht="46.5" customHeight="1" thickBot="1">
      <c r="A33" s="316"/>
      <c r="B33" s="5" t="s">
        <v>260</v>
      </c>
      <c r="C33" s="5" t="s">
        <v>196</v>
      </c>
      <c r="D33" s="5" t="s">
        <v>260</v>
      </c>
      <c r="E33" s="5" t="s">
        <v>196</v>
      </c>
      <c r="F33" s="2"/>
      <c r="G33" s="2"/>
    </row>
    <row r="34" spans="1:8" ht="13">
      <c r="A34" s="61" t="s">
        <v>65</v>
      </c>
      <c r="B34" s="8">
        <v>1924505</v>
      </c>
      <c r="C34" s="8">
        <v>1908605</v>
      </c>
      <c r="D34" s="102">
        <v>460584.1949071415</v>
      </c>
      <c r="E34" s="111">
        <v>444989.62486302486</v>
      </c>
      <c r="F34" s="2"/>
      <c r="G34" s="169"/>
      <c r="H34" s="45"/>
    </row>
    <row r="35" spans="1:8" ht="13">
      <c r="A35" s="7" t="s">
        <v>166</v>
      </c>
      <c r="B35" s="111">
        <v>-30082</v>
      </c>
      <c r="C35" s="111">
        <v>193182</v>
      </c>
      <c r="D35" s="111">
        <v>-7199.4064713766038</v>
      </c>
      <c r="E35" s="111">
        <v>45040.218227600191</v>
      </c>
      <c r="F35" s="2"/>
      <c r="G35" s="169"/>
      <c r="H35" s="45"/>
    </row>
    <row r="36" spans="1:8" ht="13">
      <c r="A36" s="7" t="s">
        <v>430</v>
      </c>
      <c r="B36" s="111">
        <v>-40803</v>
      </c>
      <c r="C36" s="111">
        <v>323923</v>
      </c>
      <c r="D36" s="111">
        <v>-9765.2211372774273</v>
      </c>
      <c r="E36" s="111">
        <v>75522.370660511529</v>
      </c>
      <c r="F36" s="2"/>
      <c r="G36" s="169"/>
      <c r="H36" s="45"/>
    </row>
    <row r="37" spans="1:8" ht="13">
      <c r="A37" s="7" t="s">
        <v>167</v>
      </c>
      <c r="B37" s="111">
        <v>-42502</v>
      </c>
      <c r="C37" s="111">
        <v>277713</v>
      </c>
      <c r="D37" s="111">
        <v>-10171.836109515605</v>
      </c>
      <c r="E37" s="111">
        <v>64748.548646569208</v>
      </c>
      <c r="F37" s="2"/>
      <c r="G37" s="169"/>
      <c r="H37" s="45"/>
    </row>
    <row r="38" spans="1:8" ht="13">
      <c r="A38" s="7" t="s">
        <v>70</v>
      </c>
      <c r="B38" s="57">
        <v>-10553</v>
      </c>
      <c r="C38" s="57">
        <v>-3425</v>
      </c>
      <c r="D38" s="111">
        <v>-2525.6078881868657</v>
      </c>
      <c r="E38" s="111">
        <v>-798.5358233662073</v>
      </c>
      <c r="F38" s="2"/>
      <c r="G38" s="169"/>
      <c r="H38" s="45"/>
    </row>
    <row r="39" spans="1:8" ht="13">
      <c r="A39" s="7" t="s">
        <v>71</v>
      </c>
      <c r="B39" s="111">
        <v>-53055</v>
      </c>
      <c r="C39" s="111">
        <v>274288</v>
      </c>
      <c r="D39" s="111">
        <v>-12698.44399770247</v>
      </c>
      <c r="E39" s="111">
        <v>63950.012823202997</v>
      </c>
      <c r="F39" s="2"/>
      <c r="G39" s="169"/>
      <c r="H39" s="45"/>
    </row>
    <row r="40" spans="1:8" ht="13">
      <c r="A40" s="7" t="s">
        <v>171</v>
      </c>
      <c r="B40" s="114">
        <v>-0.02</v>
      </c>
      <c r="C40" s="114">
        <v>0.16</v>
      </c>
      <c r="D40" s="114">
        <v>-4.7865211564235115E-3</v>
      </c>
      <c r="E40" s="114">
        <v>3.7303863281341068E-2</v>
      </c>
      <c r="F40" s="2"/>
      <c r="G40" s="169"/>
      <c r="H40" s="45"/>
    </row>
    <row r="41" spans="1:8" ht="25.5">
      <c r="A41" s="7" t="s">
        <v>75</v>
      </c>
      <c r="B41" s="10">
        <v>1752549394</v>
      </c>
      <c r="C41" s="10">
        <v>1752549394</v>
      </c>
      <c r="D41" s="104">
        <v>1752549394</v>
      </c>
      <c r="E41" s="104">
        <v>1752549394</v>
      </c>
      <c r="F41" s="2"/>
      <c r="G41" s="169"/>
      <c r="H41" s="45"/>
    </row>
    <row r="42" spans="1:8" ht="13">
      <c r="A42" s="7" t="s">
        <v>76</v>
      </c>
      <c r="B42" s="57">
        <v>-28028</v>
      </c>
      <c r="C42" s="57">
        <v>315051</v>
      </c>
      <c r="D42" s="111">
        <v>-6707.8307486119093</v>
      </c>
      <c r="E42" s="111">
        <v>73453.871441561161</v>
      </c>
      <c r="F42" s="2"/>
      <c r="G42" s="169"/>
      <c r="H42" s="45"/>
    </row>
    <row r="43" spans="1:8" ht="13">
      <c r="A43" s="7" t="s">
        <v>77</v>
      </c>
      <c r="B43" s="57">
        <v>1066706</v>
      </c>
      <c r="C43" s="57">
        <v>-729825</v>
      </c>
      <c r="D43" s="111">
        <v>255290.54183419491</v>
      </c>
      <c r="E43" s="111">
        <v>-170158.07512065466</v>
      </c>
      <c r="F43" s="2"/>
      <c r="G43" s="169"/>
      <c r="H43" s="45"/>
    </row>
    <row r="44" spans="1:8" ht="13">
      <c r="A44" s="7" t="s">
        <v>78</v>
      </c>
      <c r="B44" s="57">
        <v>-51694</v>
      </c>
      <c r="C44" s="57">
        <v>459076</v>
      </c>
      <c r="D44" s="111">
        <v>-12371.721233007851</v>
      </c>
      <c r="E44" s="111">
        <v>107033.17712340584</v>
      </c>
      <c r="F44" s="2"/>
      <c r="G44" s="169"/>
      <c r="H44" s="45"/>
    </row>
    <row r="45" spans="1:8" ht="13.5" thickBot="1">
      <c r="A45" s="62" t="s">
        <v>90</v>
      </c>
      <c r="B45" s="60">
        <v>986984</v>
      </c>
      <c r="C45" s="60">
        <v>44302</v>
      </c>
      <c r="D45" s="111">
        <v>236210.98985257515</v>
      </c>
      <c r="E45" s="111">
        <v>10328.973444312325</v>
      </c>
      <c r="F45" s="2"/>
      <c r="G45" s="169"/>
      <c r="H45" s="45"/>
    </row>
    <row r="46" spans="1:8" ht="35.25" customHeight="1" thickBot="1">
      <c r="A46" s="4"/>
      <c r="B46" s="6" t="s">
        <v>262</v>
      </c>
      <c r="C46" s="5" t="s">
        <v>263</v>
      </c>
      <c r="D46" s="6" t="s">
        <v>262</v>
      </c>
      <c r="E46" s="5" t="s">
        <v>263</v>
      </c>
      <c r="F46" s="2"/>
      <c r="G46" s="2"/>
    </row>
    <row r="47" spans="1:8" ht="13">
      <c r="A47" s="61" t="s">
        <v>80</v>
      </c>
      <c r="B47" s="8">
        <v>26847148</v>
      </c>
      <c r="C47" s="8">
        <v>27371684</v>
      </c>
      <c r="D47" s="102">
        <v>6379267.6725674234</v>
      </c>
      <c r="E47" s="102">
        <v>6562536.6227912446</v>
      </c>
      <c r="F47" s="2"/>
      <c r="G47" s="169"/>
      <c r="H47" s="168"/>
    </row>
    <row r="48" spans="1:8" ht="13">
      <c r="A48" s="7" t="s">
        <v>81</v>
      </c>
      <c r="B48" s="10">
        <v>3201621</v>
      </c>
      <c r="C48" s="10">
        <v>2949690</v>
      </c>
      <c r="D48" s="104">
        <v>760751.09896637755</v>
      </c>
      <c r="E48" s="104">
        <v>707207.07760914916</v>
      </c>
      <c r="F48" s="2"/>
      <c r="G48" s="169"/>
      <c r="H48" s="168"/>
    </row>
    <row r="49" spans="1:8" ht="13">
      <c r="A49" s="7" t="s">
        <v>82</v>
      </c>
      <c r="B49" s="10">
        <v>30048769</v>
      </c>
      <c r="C49" s="10">
        <v>30321374</v>
      </c>
      <c r="D49" s="104">
        <v>7140018.7715338012</v>
      </c>
      <c r="E49" s="104">
        <v>7269743.7004003935</v>
      </c>
      <c r="F49" s="2"/>
      <c r="G49" s="169"/>
      <c r="H49" s="168"/>
    </row>
    <row r="50" spans="1:8" ht="13">
      <c r="A50" s="7" t="s">
        <v>83</v>
      </c>
      <c r="B50" s="10">
        <v>8762747</v>
      </c>
      <c r="C50" s="10">
        <v>8762747</v>
      </c>
      <c r="D50" s="104">
        <v>2082154.4493287394</v>
      </c>
      <c r="E50" s="104">
        <v>2100924.740463689</v>
      </c>
      <c r="F50" s="2"/>
      <c r="G50" s="169"/>
      <c r="H50" s="168"/>
    </row>
    <row r="51" spans="1:8" ht="13">
      <c r="A51" s="7" t="s">
        <v>86</v>
      </c>
      <c r="B51" s="10">
        <v>16936300</v>
      </c>
      <c r="C51" s="10">
        <v>17377906</v>
      </c>
      <c r="D51" s="104">
        <v>4024307.9482000712</v>
      </c>
      <c r="E51" s="104">
        <v>4166464.3122587455</v>
      </c>
      <c r="F51" s="2"/>
      <c r="G51" s="169"/>
      <c r="H51" s="168"/>
    </row>
    <row r="52" spans="1:8" ht="13">
      <c r="A52" s="7" t="s">
        <v>87</v>
      </c>
      <c r="B52" s="10">
        <v>9466663</v>
      </c>
      <c r="C52" s="10">
        <v>9530787</v>
      </c>
      <c r="D52" s="104">
        <v>2249414.9934656052</v>
      </c>
      <c r="E52" s="104">
        <v>2285067.251672301</v>
      </c>
      <c r="F52" s="2"/>
      <c r="G52" s="169"/>
      <c r="H52" s="168"/>
    </row>
    <row r="53" spans="1:8" ht="13">
      <c r="A53" s="7" t="s">
        <v>88</v>
      </c>
      <c r="B53" s="10">
        <v>3645806</v>
      </c>
      <c r="C53" s="10">
        <v>3412681</v>
      </c>
      <c r="D53" s="104">
        <v>866295.8298681241</v>
      </c>
      <c r="E53" s="104">
        <v>818212.13646934717</v>
      </c>
      <c r="F53" s="2"/>
      <c r="G53" s="169"/>
      <c r="H53" s="168"/>
    </row>
    <row r="54" spans="1:8" ht="13.5" thickBot="1">
      <c r="A54" s="65" t="s">
        <v>89</v>
      </c>
      <c r="B54" s="11">
        <v>13112469</v>
      </c>
      <c r="C54" s="11">
        <v>12943468</v>
      </c>
      <c r="D54" s="118">
        <v>3115710.8233337295</v>
      </c>
      <c r="E54" s="118">
        <v>3103279.3881416484</v>
      </c>
      <c r="F54" s="2"/>
      <c r="G54" s="169"/>
      <c r="H54" s="168"/>
    </row>
    <row r="55" spans="1:8" ht="13">
      <c r="F55" s="2"/>
      <c r="G55" s="2"/>
    </row>
    <row r="56" spans="1:8">
      <c r="A56" s="1" t="s">
        <v>264</v>
      </c>
    </row>
    <row r="57" spans="1:8" ht="26.25" customHeight="1">
      <c r="A57" s="278" t="s">
        <v>265</v>
      </c>
      <c r="B57" s="287"/>
      <c r="C57" s="287"/>
      <c r="D57" s="287"/>
      <c r="E57" s="287"/>
    </row>
    <row r="58" spans="1:8" ht="38.25" customHeight="1">
      <c r="A58" s="278" t="s">
        <v>278</v>
      </c>
      <c r="B58" s="278"/>
      <c r="C58" s="278"/>
      <c r="D58" s="278"/>
      <c r="E58" s="278"/>
    </row>
    <row r="60" spans="1:8">
      <c r="A60" s="20"/>
      <c r="B60" s="20"/>
      <c r="C60" s="20"/>
    </row>
    <row r="61" spans="1:8">
      <c r="A61" s="20"/>
      <c r="B61" s="20"/>
      <c r="C61" s="170"/>
    </row>
    <row r="62" spans="1:8">
      <c r="A62" s="20"/>
      <c r="B62" s="20"/>
      <c r="C62" s="21"/>
    </row>
    <row r="63" spans="1:8">
      <c r="A63" s="20"/>
      <c r="B63" s="20"/>
      <c r="C63" s="20"/>
    </row>
    <row r="64" spans="1:8">
      <c r="A64" s="20"/>
      <c r="B64" s="20"/>
      <c r="C64" s="20"/>
    </row>
    <row r="65" spans="1:4">
      <c r="A65" s="20"/>
      <c r="B65" s="21"/>
      <c r="C65" s="21"/>
      <c r="D65" s="28"/>
    </row>
    <row r="66" spans="1:4">
      <c r="A66" s="20"/>
      <c r="B66" s="21"/>
      <c r="C66" s="21"/>
    </row>
    <row r="67" spans="1:4">
      <c r="A67" s="20"/>
      <c r="B67" s="20"/>
      <c r="C67" s="20"/>
    </row>
    <row r="68" spans="1:4">
      <c r="A68" s="20"/>
      <c r="B68" s="20"/>
      <c r="C68" s="20"/>
    </row>
    <row r="69" spans="1:4">
      <c r="A69" s="20"/>
      <c r="B69" s="20"/>
      <c r="C69" s="20"/>
    </row>
  </sheetData>
  <mergeCells count="10">
    <mergeCell ref="A57:E57"/>
    <mergeCell ref="A58:E58"/>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59"/>
  <sheetViews>
    <sheetView workbookViewId="0">
      <selection activeCell="A37" sqref="A37"/>
    </sheetView>
  </sheetViews>
  <sheetFormatPr defaultColWidth="9" defaultRowHeight="12.5"/>
  <cols>
    <col min="1" max="1" width="45" style="1" customWidth="1"/>
    <col min="2" max="5" width="15.58203125" style="1" customWidth="1"/>
    <col min="6" max="6" width="9" style="1"/>
    <col min="7" max="7" width="14.83203125" style="1" bestFit="1" customWidth="1"/>
    <col min="8" max="8" width="10" style="1" bestFit="1" customWidth="1"/>
    <col min="9" max="16384" width="9" style="1"/>
  </cols>
  <sheetData>
    <row r="1" spans="1:8" s="2" customFormat="1" ht="13.5" thickBot="1">
      <c r="A1" s="279" t="s">
        <v>0</v>
      </c>
      <c r="B1" s="288" t="s">
        <v>1</v>
      </c>
      <c r="C1" s="289"/>
      <c r="D1" s="290" t="s">
        <v>2</v>
      </c>
      <c r="E1" s="291"/>
    </row>
    <row r="2" spans="1:8" s="2" customFormat="1" ht="43.5" customHeight="1" thickBot="1">
      <c r="A2" s="280"/>
      <c r="B2" s="5" t="s">
        <v>269</v>
      </c>
      <c r="C2" s="55" t="s">
        <v>270</v>
      </c>
      <c r="D2" s="5" t="s">
        <v>269</v>
      </c>
      <c r="E2" s="5" t="s">
        <v>270</v>
      </c>
    </row>
    <row r="3" spans="1:8" s="2" customFormat="1" ht="27" customHeight="1" thickBot="1">
      <c r="A3" s="281" t="s">
        <v>271</v>
      </c>
      <c r="B3" s="282"/>
      <c r="C3" s="282"/>
      <c r="D3" s="282"/>
      <c r="E3" s="283"/>
    </row>
    <row r="4" spans="1:8">
      <c r="A4" s="61" t="s">
        <v>65</v>
      </c>
      <c r="B4" s="8">
        <v>9202371</v>
      </c>
      <c r="C4" s="8">
        <v>8758024</v>
      </c>
      <c r="D4" s="102">
        <v>2170626.4889727565</v>
      </c>
      <c r="E4" s="103">
        <v>2061972.9717003345</v>
      </c>
      <c r="G4" s="168"/>
      <c r="H4" s="168"/>
    </row>
    <row r="5" spans="1:8">
      <c r="A5" s="7" t="s">
        <v>166</v>
      </c>
      <c r="B5" s="56">
        <v>954884</v>
      </c>
      <c r="C5" s="103">
        <v>1295524</v>
      </c>
      <c r="D5" s="103">
        <v>225235.05130321975</v>
      </c>
      <c r="E5" s="103">
        <v>305015.77435607667</v>
      </c>
      <c r="G5" s="168"/>
      <c r="H5" s="168"/>
    </row>
    <row r="6" spans="1:8">
      <c r="A6" s="7" t="s">
        <v>430</v>
      </c>
      <c r="B6" s="56">
        <v>725367</v>
      </c>
      <c r="C6" s="56">
        <v>1240592</v>
      </c>
      <c r="D6" s="103">
        <v>171097.29920981248</v>
      </c>
      <c r="E6" s="103">
        <v>292082.68587841972</v>
      </c>
      <c r="G6" s="168"/>
      <c r="H6" s="168"/>
    </row>
    <row r="7" spans="1:8">
      <c r="A7" s="7" t="s">
        <v>167</v>
      </c>
      <c r="B7" s="56">
        <v>568436</v>
      </c>
      <c r="C7" s="56">
        <v>1005477</v>
      </c>
      <c r="D7" s="103">
        <v>134080.90576718954</v>
      </c>
      <c r="E7" s="103">
        <v>236726.64514761974</v>
      </c>
      <c r="G7" s="168"/>
      <c r="H7" s="168"/>
    </row>
    <row r="8" spans="1:8" ht="25">
      <c r="A8" s="7" t="s">
        <v>168</v>
      </c>
      <c r="B8" s="56">
        <v>567029</v>
      </c>
      <c r="C8" s="56">
        <v>1004167</v>
      </c>
      <c r="D8" s="103">
        <v>133749.0270079019</v>
      </c>
      <c r="E8" s="103">
        <v>236419.2211705985</v>
      </c>
      <c r="G8" s="168"/>
      <c r="H8" s="168"/>
    </row>
    <row r="9" spans="1:8">
      <c r="A9" s="7" t="s">
        <v>169</v>
      </c>
      <c r="B9" s="10">
        <v>1407</v>
      </c>
      <c r="C9" s="10">
        <v>1310</v>
      </c>
      <c r="D9" s="104">
        <v>331.87875928765186</v>
      </c>
      <c r="E9" s="103">
        <v>308.42397702123651</v>
      </c>
      <c r="G9" s="168"/>
      <c r="H9" s="168"/>
    </row>
    <row r="10" spans="1:8">
      <c r="A10" s="7" t="s">
        <v>70</v>
      </c>
      <c r="B10" s="56">
        <v>3585</v>
      </c>
      <c r="C10" s="56">
        <v>-15473</v>
      </c>
      <c r="D10" s="106">
        <v>845.61858709753517</v>
      </c>
      <c r="E10" s="103">
        <v>-3642.9345011065593</v>
      </c>
      <c r="G10" s="168"/>
      <c r="H10" s="168"/>
    </row>
    <row r="11" spans="1:8">
      <c r="A11" s="7" t="s">
        <v>71</v>
      </c>
      <c r="B11" s="56">
        <v>572021</v>
      </c>
      <c r="C11" s="56">
        <v>990004</v>
      </c>
      <c r="D11" s="103">
        <v>134926.52435428707</v>
      </c>
      <c r="E11" s="103">
        <v>233084.71064651318</v>
      </c>
      <c r="G11" s="168"/>
      <c r="H11" s="168"/>
    </row>
    <row r="12" spans="1:8" ht="25">
      <c r="A12" s="7" t="s">
        <v>170</v>
      </c>
      <c r="B12" s="56">
        <v>570605</v>
      </c>
      <c r="C12" s="56">
        <v>988688</v>
      </c>
      <c r="D12" s="103">
        <v>134592.52270314898</v>
      </c>
      <c r="E12" s="103">
        <v>232774.87404058955</v>
      </c>
      <c r="G12" s="168"/>
      <c r="H12" s="168"/>
    </row>
    <row r="13" spans="1:8" ht="25">
      <c r="A13" s="7" t="s">
        <v>73</v>
      </c>
      <c r="B13" s="10">
        <v>1416</v>
      </c>
      <c r="C13" s="10">
        <v>1316</v>
      </c>
      <c r="D13" s="104">
        <v>334.00165113810596</v>
      </c>
      <c r="E13" s="103">
        <v>309.83660592362389</v>
      </c>
      <c r="G13" s="168"/>
      <c r="H13" s="168"/>
    </row>
    <row r="14" spans="1:8">
      <c r="A14" s="7" t="s">
        <v>171</v>
      </c>
      <c r="B14" s="107">
        <v>0.32354523184411887</v>
      </c>
      <c r="C14" s="107">
        <v>0.57297500626107889</v>
      </c>
      <c r="D14" s="108">
        <v>7.6316837326127818E-2</v>
      </c>
      <c r="E14" s="108">
        <v>0.13490017569832813</v>
      </c>
      <c r="G14" s="168"/>
      <c r="H14" s="168"/>
    </row>
    <row r="15" spans="1:8" ht="25">
      <c r="A15" s="7" t="s">
        <v>75</v>
      </c>
      <c r="B15" s="10">
        <v>1752549394</v>
      </c>
      <c r="C15" s="105">
        <v>1752549394</v>
      </c>
      <c r="D15" s="104">
        <v>1752549394</v>
      </c>
      <c r="E15" s="104">
        <v>1752549394</v>
      </c>
      <c r="G15" s="168"/>
      <c r="H15" s="168"/>
    </row>
    <row r="16" spans="1:8">
      <c r="A16" s="7" t="s">
        <v>76</v>
      </c>
      <c r="B16" s="57">
        <v>1177540</v>
      </c>
      <c r="C16" s="57">
        <v>1907765</v>
      </c>
      <c r="D16" s="111">
        <v>277755.45217596419</v>
      </c>
      <c r="E16" s="103">
        <v>449159.66299383156</v>
      </c>
      <c r="G16" s="168"/>
      <c r="H16" s="168"/>
    </row>
    <row r="17" spans="1:8">
      <c r="A17" s="7" t="s">
        <v>77</v>
      </c>
      <c r="B17" s="57">
        <v>-1405414</v>
      </c>
      <c r="C17" s="57">
        <v>-2297997</v>
      </c>
      <c r="D17" s="111">
        <v>-331504.65856822743</v>
      </c>
      <c r="E17" s="103">
        <v>-541036.16329990118</v>
      </c>
      <c r="G17" s="168"/>
      <c r="H17" s="168"/>
    </row>
    <row r="18" spans="1:8">
      <c r="A18" s="7" t="s">
        <v>78</v>
      </c>
      <c r="B18" s="57">
        <v>-108392</v>
      </c>
      <c r="C18" s="57">
        <v>173866</v>
      </c>
      <c r="D18" s="111">
        <v>-25567.165939379647</v>
      </c>
      <c r="E18" s="103">
        <v>40934.689457079628</v>
      </c>
      <c r="G18" s="168"/>
      <c r="H18" s="168"/>
    </row>
    <row r="19" spans="1:8" ht="13" thickBot="1">
      <c r="A19" s="62" t="s">
        <v>79</v>
      </c>
      <c r="B19" s="60">
        <v>-336266</v>
      </c>
      <c r="C19" s="60">
        <v>-216366</v>
      </c>
      <c r="D19" s="113">
        <v>-79317.372331642895</v>
      </c>
      <c r="E19" s="103">
        <v>-50940.810848989975</v>
      </c>
      <c r="G19" s="168"/>
      <c r="H19" s="168"/>
    </row>
    <row r="20" spans="1:8" s="2" customFormat="1" ht="30" customHeight="1" thickBot="1">
      <c r="A20" s="3"/>
      <c r="B20" s="6" t="s">
        <v>272</v>
      </c>
      <c r="C20" s="5" t="s">
        <v>263</v>
      </c>
      <c r="D20" s="6" t="s">
        <v>272</v>
      </c>
      <c r="E20" s="5" t="s">
        <v>263</v>
      </c>
    </row>
    <row r="21" spans="1:8" ht="13">
      <c r="A21" s="61" t="s">
        <v>80</v>
      </c>
      <c r="B21" s="8">
        <v>31074587</v>
      </c>
      <c r="C21" s="8">
        <v>31048542</v>
      </c>
      <c r="D21" s="105">
        <v>7124585.3268525312</v>
      </c>
      <c r="E21" s="14">
        <v>7444086.887722075</v>
      </c>
      <c r="F21" s="2"/>
      <c r="G21" s="169"/>
      <c r="H21" s="168"/>
    </row>
    <row r="22" spans="1:8" ht="13">
      <c r="A22" s="7" t="s">
        <v>81</v>
      </c>
      <c r="B22" s="10">
        <v>3978095</v>
      </c>
      <c r="C22" s="10">
        <v>4786474</v>
      </c>
      <c r="D22" s="105">
        <v>912072.40462215699</v>
      </c>
      <c r="E22" s="14">
        <v>1147587.8107842433</v>
      </c>
      <c r="F22" s="2"/>
      <c r="G22" s="169"/>
      <c r="H22" s="168"/>
    </row>
    <row r="23" spans="1:8" ht="13">
      <c r="A23" s="7" t="s">
        <v>82</v>
      </c>
      <c r="B23" s="10">
        <v>35052682</v>
      </c>
      <c r="C23" s="10">
        <v>35835016</v>
      </c>
      <c r="D23" s="105">
        <v>8036656.7314746883</v>
      </c>
      <c r="E23" s="14">
        <v>8591674.698506318</v>
      </c>
      <c r="F23" s="2"/>
      <c r="G23" s="169"/>
      <c r="H23" s="168"/>
    </row>
    <row r="24" spans="1:8" ht="13">
      <c r="A24" s="7" t="s">
        <v>83</v>
      </c>
      <c r="B24" s="10">
        <v>8762747</v>
      </c>
      <c r="C24" s="10">
        <v>8762747</v>
      </c>
      <c r="D24" s="105">
        <v>2009067.0854732208</v>
      </c>
      <c r="E24" s="14">
        <v>2100924.740463689</v>
      </c>
      <c r="F24" s="2"/>
      <c r="G24" s="169"/>
      <c r="H24" s="168"/>
    </row>
    <row r="25" spans="1:8" ht="13">
      <c r="A25" s="7" t="s">
        <v>84</v>
      </c>
      <c r="B25" s="10">
        <v>18686055</v>
      </c>
      <c r="C25" s="10">
        <v>18036446</v>
      </c>
      <c r="D25" s="105">
        <v>4284221.2402787963</v>
      </c>
      <c r="E25" s="172">
        <v>4324354.4968472039</v>
      </c>
      <c r="F25" s="2"/>
      <c r="G25" s="169"/>
      <c r="H25" s="168"/>
    </row>
    <row r="26" spans="1:8" ht="13">
      <c r="A26" s="7" t="s">
        <v>85</v>
      </c>
      <c r="B26" s="10">
        <v>33180</v>
      </c>
      <c r="C26" s="10">
        <v>31367</v>
      </c>
      <c r="D26" s="105">
        <v>7607.3000733675717</v>
      </c>
      <c r="E26" s="14">
        <v>7520.4392337385225</v>
      </c>
      <c r="F26" s="2"/>
      <c r="G26" s="169"/>
      <c r="H26" s="168"/>
    </row>
    <row r="27" spans="1:8" ht="13">
      <c r="A27" s="7" t="s">
        <v>86</v>
      </c>
      <c r="B27" s="10">
        <v>18719235</v>
      </c>
      <c r="C27" s="10">
        <v>18067813</v>
      </c>
      <c r="D27" s="105">
        <v>4291827.5403521638</v>
      </c>
      <c r="E27" s="14">
        <v>4331873.9360809419</v>
      </c>
      <c r="F27" s="2"/>
      <c r="G27" s="169"/>
      <c r="H27" s="168"/>
    </row>
    <row r="28" spans="1:8" ht="13">
      <c r="A28" s="7" t="s">
        <v>87</v>
      </c>
      <c r="B28" s="10">
        <v>12325264</v>
      </c>
      <c r="C28" s="10">
        <v>12738264</v>
      </c>
      <c r="D28" s="105">
        <v>2825858.4005869403</v>
      </c>
      <c r="E28" s="14">
        <v>3054081.4142990722</v>
      </c>
      <c r="F28" s="2"/>
      <c r="G28" s="169"/>
      <c r="H28" s="168"/>
    </row>
    <row r="29" spans="1:8" ht="13">
      <c r="A29" s="7" t="s">
        <v>88</v>
      </c>
      <c r="B29" s="10">
        <v>4008183</v>
      </c>
      <c r="C29" s="10">
        <v>5028939</v>
      </c>
      <c r="D29" s="105">
        <v>918970.79053558328</v>
      </c>
      <c r="E29" s="14">
        <v>1205720.3481263039</v>
      </c>
      <c r="F29" s="2"/>
      <c r="G29" s="169"/>
      <c r="H29" s="168"/>
    </row>
    <row r="30" spans="1:8" ht="13.5" thickBot="1">
      <c r="A30" s="62" t="s">
        <v>89</v>
      </c>
      <c r="B30" s="11">
        <v>16333447</v>
      </c>
      <c r="C30" s="11">
        <v>17767203</v>
      </c>
      <c r="D30" s="105">
        <v>3744829.1911225235</v>
      </c>
      <c r="E30" s="14">
        <v>4259800.7624253761</v>
      </c>
      <c r="F30" s="2"/>
      <c r="G30" s="169"/>
      <c r="H30" s="168"/>
    </row>
    <row r="31" spans="1:8" ht="30" customHeight="1" thickBot="1">
      <c r="A31" s="284" t="s">
        <v>34</v>
      </c>
      <c r="B31" s="285"/>
      <c r="C31" s="285"/>
      <c r="D31" s="285"/>
      <c r="E31" s="286"/>
      <c r="F31" s="2"/>
      <c r="G31" s="2"/>
    </row>
    <row r="32" spans="1:8" ht="17.25" customHeight="1" thickBot="1">
      <c r="A32" s="315"/>
      <c r="B32" s="288" t="s">
        <v>273</v>
      </c>
      <c r="C32" s="321"/>
      <c r="D32" s="290" t="s">
        <v>2</v>
      </c>
      <c r="E32" s="291"/>
      <c r="F32" s="2"/>
      <c r="G32" s="2"/>
    </row>
    <row r="33" spans="1:8" ht="46.5" customHeight="1" thickBot="1">
      <c r="A33" s="316"/>
      <c r="B33" s="5" t="s">
        <v>269</v>
      </c>
      <c r="C33" s="5" t="s">
        <v>274</v>
      </c>
      <c r="D33" s="5" t="s">
        <v>269</v>
      </c>
      <c r="E33" s="5" t="s">
        <v>274</v>
      </c>
      <c r="F33" s="2"/>
      <c r="G33" s="2"/>
    </row>
    <row r="34" spans="1:8" ht="13">
      <c r="A34" s="61" t="s">
        <v>65</v>
      </c>
      <c r="B34" s="8">
        <v>3711779</v>
      </c>
      <c r="C34" s="8">
        <v>3620652</v>
      </c>
      <c r="D34" s="102">
        <v>875522.82108739251</v>
      </c>
      <c r="E34" s="111">
        <v>852439.61011442298</v>
      </c>
      <c r="F34" s="2"/>
      <c r="G34" s="169"/>
      <c r="H34" s="45"/>
    </row>
    <row r="35" spans="1:8" ht="13">
      <c r="A35" s="7" t="s">
        <v>166</v>
      </c>
      <c r="B35" s="111">
        <v>-36441</v>
      </c>
      <c r="C35" s="111">
        <v>233898</v>
      </c>
      <c r="D35" s="111">
        <v>-8595.5891024885022</v>
      </c>
      <c r="E35" s="111">
        <v>55068.512501765785</v>
      </c>
      <c r="F35" s="2"/>
      <c r="G35" s="169"/>
      <c r="H35" s="45"/>
    </row>
    <row r="36" spans="1:8" ht="13">
      <c r="A36" s="7" t="s">
        <v>430</v>
      </c>
      <c r="B36" s="111">
        <v>-1007731</v>
      </c>
      <c r="C36" s="111">
        <v>959442</v>
      </c>
      <c r="D36" s="111">
        <v>-237700.43637221374</v>
      </c>
      <c r="E36" s="111">
        <v>225889.24989405283</v>
      </c>
      <c r="F36" s="2"/>
      <c r="G36" s="169"/>
      <c r="H36" s="45"/>
    </row>
    <row r="37" spans="1:8" ht="13">
      <c r="A37" s="7" t="s">
        <v>167</v>
      </c>
      <c r="B37" s="111">
        <v>-1011726</v>
      </c>
      <c r="C37" s="111">
        <v>900331</v>
      </c>
      <c r="D37" s="111">
        <v>-238642.76447694306</v>
      </c>
      <c r="E37" s="111">
        <v>211972.26538588313</v>
      </c>
      <c r="F37" s="2"/>
      <c r="G37" s="169"/>
      <c r="H37" s="45"/>
    </row>
    <row r="38" spans="1:8" ht="13">
      <c r="A38" s="7" t="s">
        <v>70</v>
      </c>
      <c r="B38" s="57">
        <v>-10549</v>
      </c>
      <c r="C38" s="57">
        <v>-7329</v>
      </c>
      <c r="D38" s="111">
        <v>-2488.2651256044346</v>
      </c>
      <c r="E38" s="111">
        <v>-1725.5262042661393</v>
      </c>
      <c r="F38" s="2"/>
      <c r="G38" s="169"/>
      <c r="H38" s="45"/>
    </row>
    <row r="39" spans="1:8" ht="13">
      <c r="A39" s="7" t="s">
        <v>71</v>
      </c>
      <c r="B39" s="111">
        <v>-1022275</v>
      </c>
      <c r="C39" s="111">
        <v>893002</v>
      </c>
      <c r="D39" s="111">
        <v>-241131.0296025475</v>
      </c>
      <c r="E39" s="111">
        <v>210245.73918161698</v>
      </c>
      <c r="F39" s="2"/>
      <c r="G39" s="169"/>
      <c r="H39" s="45"/>
    </row>
    <row r="40" spans="1:8" ht="13">
      <c r="A40" s="7" t="s">
        <v>171</v>
      </c>
      <c r="B40" s="114">
        <v>-0.57999999999999996</v>
      </c>
      <c r="C40" s="114">
        <v>0.51</v>
      </c>
      <c r="D40" s="114">
        <v>-0.13680858591815073</v>
      </c>
      <c r="E40" s="114">
        <v>0.12007345670292414</v>
      </c>
      <c r="F40" s="2"/>
      <c r="G40" s="169"/>
      <c r="H40" s="45"/>
    </row>
    <row r="41" spans="1:8" ht="25.5">
      <c r="A41" s="7" t="s">
        <v>75</v>
      </c>
      <c r="B41" s="10">
        <v>1752549394</v>
      </c>
      <c r="C41" s="10">
        <v>1752549394</v>
      </c>
      <c r="D41" s="104">
        <v>1752549394</v>
      </c>
      <c r="E41" s="104">
        <v>1752549394</v>
      </c>
      <c r="F41" s="2"/>
      <c r="G41" s="169"/>
      <c r="H41" s="45"/>
    </row>
    <row r="42" spans="1:8" ht="13">
      <c r="A42" s="7" t="s">
        <v>76</v>
      </c>
      <c r="B42" s="57">
        <v>-65123</v>
      </c>
      <c r="C42" s="57">
        <v>345860</v>
      </c>
      <c r="D42" s="111">
        <v>-15361.009553013328</v>
      </c>
      <c r="E42" s="111">
        <v>81428.638696614405</v>
      </c>
      <c r="F42" s="2"/>
      <c r="G42" s="169"/>
      <c r="H42" s="45"/>
    </row>
    <row r="43" spans="1:8" ht="13">
      <c r="A43" s="7" t="s">
        <v>77</v>
      </c>
      <c r="B43" s="57">
        <v>192724</v>
      </c>
      <c r="C43" s="57">
        <v>-1313719</v>
      </c>
      <c r="D43" s="111">
        <v>45459.134331878762</v>
      </c>
      <c r="E43" s="111">
        <v>-309299.57150256628</v>
      </c>
      <c r="F43" s="2"/>
      <c r="G43" s="169"/>
      <c r="H43" s="45"/>
    </row>
    <row r="44" spans="1:8" ht="13">
      <c r="A44" s="7" t="s">
        <v>78</v>
      </c>
      <c r="B44" s="57">
        <v>-201294</v>
      </c>
      <c r="C44" s="57">
        <v>136316</v>
      </c>
      <c r="D44" s="111">
        <v>-47479.599127255577</v>
      </c>
      <c r="E44" s="111">
        <v>32093.986909638839</v>
      </c>
      <c r="F44" s="2"/>
      <c r="G44" s="169"/>
      <c r="H44" s="45"/>
    </row>
    <row r="45" spans="1:8" ht="13.5" thickBot="1">
      <c r="A45" s="62" t="s">
        <v>90</v>
      </c>
      <c r="B45" s="60">
        <v>-73693</v>
      </c>
      <c r="C45" s="60">
        <v>-831543</v>
      </c>
      <c r="D45" s="111">
        <v>-17382.47434839014</v>
      </c>
      <c r="E45" s="111">
        <v>-195776.94589631306</v>
      </c>
      <c r="F45" s="2"/>
      <c r="G45" s="169"/>
      <c r="H45" s="45"/>
    </row>
    <row r="46" spans="1:8" ht="35.25" customHeight="1" thickBot="1">
      <c r="A46" s="4"/>
      <c r="B46" s="6" t="s">
        <v>272</v>
      </c>
      <c r="C46" s="5" t="s">
        <v>263</v>
      </c>
      <c r="D46" s="6" t="s">
        <v>272</v>
      </c>
      <c r="E46" s="5" t="s">
        <v>263</v>
      </c>
      <c r="F46" s="2"/>
      <c r="G46" s="2"/>
    </row>
    <row r="47" spans="1:8" ht="13">
      <c r="A47" s="61" t="s">
        <v>80</v>
      </c>
      <c r="B47" s="8">
        <v>26896624</v>
      </c>
      <c r="C47" s="8">
        <v>27371684</v>
      </c>
      <c r="D47" s="102">
        <v>6166688.4541452676</v>
      </c>
      <c r="E47" s="102">
        <v>6562536.6227912446</v>
      </c>
      <c r="F47" s="2"/>
      <c r="G47" s="169"/>
      <c r="H47" s="168"/>
    </row>
    <row r="48" spans="1:8" ht="13">
      <c r="A48" s="7" t="s">
        <v>81</v>
      </c>
      <c r="B48" s="10">
        <v>1852146</v>
      </c>
      <c r="C48" s="10">
        <v>2949690</v>
      </c>
      <c r="D48" s="104">
        <v>424648.29420396185</v>
      </c>
      <c r="E48" s="104">
        <v>707207.07760914916</v>
      </c>
      <c r="F48" s="2"/>
      <c r="G48" s="169"/>
      <c r="H48" s="168"/>
    </row>
    <row r="49" spans="1:8" ht="13">
      <c r="A49" s="7" t="s">
        <v>82</v>
      </c>
      <c r="B49" s="10">
        <v>28748770</v>
      </c>
      <c r="C49" s="10">
        <v>30321374</v>
      </c>
      <c r="D49" s="104">
        <v>6591335.7483492298</v>
      </c>
      <c r="E49" s="104">
        <v>7269743.7004003935</v>
      </c>
      <c r="F49" s="2"/>
      <c r="G49" s="169"/>
      <c r="H49" s="168"/>
    </row>
    <row r="50" spans="1:8" ht="13">
      <c r="A50" s="7" t="s">
        <v>83</v>
      </c>
      <c r="B50" s="10">
        <v>8762747</v>
      </c>
      <c r="C50" s="10">
        <v>8762747</v>
      </c>
      <c r="D50" s="104">
        <v>2009067.0854732208</v>
      </c>
      <c r="E50" s="104">
        <v>2100924.740463689</v>
      </c>
      <c r="F50" s="2"/>
      <c r="G50" s="169"/>
      <c r="H50" s="168"/>
    </row>
    <row r="51" spans="1:8" ht="13">
      <c r="A51" s="7" t="s">
        <v>86</v>
      </c>
      <c r="B51" s="10">
        <v>15967080</v>
      </c>
      <c r="C51" s="10">
        <v>17377906</v>
      </c>
      <c r="D51" s="104">
        <v>3660830.8877476156</v>
      </c>
      <c r="E51" s="104">
        <v>4166465.3122587455</v>
      </c>
      <c r="F51" s="2"/>
      <c r="G51" s="169"/>
      <c r="H51" s="168"/>
    </row>
    <row r="52" spans="1:8" ht="13">
      <c r="A52" s="7" t="s">
        <v>87</v>
      </c>
      <c r="B52" s="10">
        <v>9581658</v>
      </c>
      <c r="C52" s="10">
        <v>9530787</v>
      </c>
      <c r="D52" s="104">
        <v>2196821.8085106383</v>
      </c>
      <c r="E52" s="104">
        <v>2285067.251672301</v>
      </c>
      <c r="F52" s="2"/>
      <c r="G52" s="169"/>
      <c r="H52" s="168"/>
    </row>
    <row r="53" spans="1:8" ht="13">
      <c r="A53" s="7" t="s">
        <v>88</v>
      </c>
      <c r="B53" s="10">
        <v>3200032</v>
      </c>
      <c r="C53" s="10">
        <v>3412681</v>
      </c>
      <c r="D53" s="104">
        <v>733683.05209097581</v>
      </c>
      <c r="E53" s="104">
        <v>818212.13646934717</v>
      </c>
      <c r="F53" s="2"/>
      <c r="G53" s="169"/>
      <c r="H53" s="168"/>
    </row>
    <row r="54" spans="1:8" ht="13.5" thickBot="1">
      <c r="A54" s="65" t="s">
        <v>89</v>
      </c>
      <c r="B54" s="11">
        <v>12781690</v>
      </c>
      <c r="C54" s="11">
        <v>12943468</v>
      </c>
      <c r="D54" s="118">
        <v>2930504.8606016138</v>
      </c>
      <c r="E54" s="118">
        <v>3103279.3881416484</v>
      </c>
      <c r="F54" s="2"/>
      <c r="G54" s="169"/>
      <c r="H54" s="168"/>
    </row>
    <row r="55" spans="1:8" ht="13">
      <c r="F55" s="2"/>
      <c r="G55" s="2"/>
    </row>
    <row r="56" spans="1:8" ht="13">
      <c r="F56" s="2"/>
      <c r="G56" s="2"/>
    </row>
    <row r="57" spans="1:8">
      <c r="A57" s="1" t="s">
        <v>275</v>
      </c>
    </row>
    <row r="58" spans="1:8" ht="25.5" customHeight="1">
      <c r="A58" s="278" t="s">
        <v>276</v>
      </c>
      <c r="B58" s="287"/>
      <c r="C58" s="287"/>
      <c r="D58" s="287"/>
      <c r="E58" s="287"/>
    </row>
    <row r="59" spans="1:8" ht="39" customHeight="1">
      <c r="A59" s="278" t="s">
        <v>277</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59"/>
  <sheetViews>
    <sheetView topLeftCell="A22" workbookViewId="0">
      <selection activeCell="A26" sqref="A26"/>
    </sheetView>
  </sheetViews>
  <sheetFormatPr defaultRowHeight="14"/>
  <cols>
    <col min="1" max="1" width="55.5" customWidth="1"/>
    <col min="2" max="2" width="18.33203125" customWidth="1"/>
    <col min="3" max="3" width="16.58203125" customWidth="1"/>
    <col min="4" max="4" width="15.83203125" customWidth="1"/>
    <col min="5" max="5" width="15.58203125" customWidth="1"/>
  </cols>
  <sheetData>
    <row r="1" spans="1:5" ht="14.5" thickBot="1">
      <c r="A1" s="279" t="s">
        <v>0</v>
      </c>
      <c r="B1" s="288" t="s">
        <v>1</v>
      </c>
      <c r="C1" s="289"/>
      <c r="D1" s="290" t="s">
        <v>2</v>
      </c>
      <c r="E1" s="291"/>
    </row>
    <row r="2" spans="1:5" ht="40.5" thickBot="1">
      <c r="A2" s="280"/>
      <c r="B2" s="5" t="s">
        <v>283</v>
      </c>
      <c r="C2" s="55" t="s">
        <v>284</v>
      </c>
      <c r="D2" s="5" t="s">
        <v>283</v>
      </c>
      <c r="E2" s="5" t="s">
        <v>284</v>
      </c>
    </row>
    <row r="3" spans="1:5" ht="14.5" thickBot="1">
      <c r="A3" s="281" t="s">
        <v>271</v>
      </c>
      <c r="B3" s="282"/>
      <c r="C3" s="282"/>
      <c r="D3" s="282"/>
      <c r="E3" s="283"/>
    </row>
    <row r="4" spans="1:5">
      <c r="A4" s="61" t="s">
        <v>65</v>
      </c>
      <c r="B4" s="8">
        <v>13301802</v>
      </c>
      <c r="C4" s="8">
        <v>12873989</v>
      </c>
      <c r="D4" s="102">
        <v>3127260.3738098037</v>
      </c>
      <c r="E4" s="103">
        <v>3024477.0474087303</v>
      </c>
    </row>
    <row r="5" spans="1:5">
      <c r="A5" s="7" t="s">
        <v>166</v>
      </c>
      <c r="B5" s="56">
        <v>1305602</v>
      </c>
      <c r="C5" s="103">
        <v>1649275</v>
      </c>
      <c r="D5" s="103">
        <v>306947.69013753382</v>
      </c>
      <c r="E5" s="103">
        <v>387462.99863741017</v>
      </c>
    </row>
    <row r="6" spans="1:5">
      <c r="A6" s="7" t="s">
        <v>430</v>
      </c>
      <c r="B6" s="56">
        <v>1088195</v>
      </c>
      <c r="C6" s="56">
        <v>1481655</v>
      </c>
      <c r="D6" s="103">
        <v>255835.19454566829</v>
      </c>
      <c r="E6" s="103">
        <v>348084.15167034726</v>
      </c>
    </row>
    <row r="7" spans="1:5">
      <c r="A7" s="7" t="s">
        <v>167</v>
      </c>
      <c r="B7" s="56">
        <v>854880</v>
      </c>
      <c r="C7" s="56">
        <v>1194230</v>
      </c>
      <c r="D7" s="103">
        <v>200982.72011284824</v>
      </c>
      <c r="E7" s="103">
        <v>280559.60155993048</v>
      </c>
    </row>
    <row r="8" spans="1:5">
      <c r="A8" s="7" t="s">
        <v>168</v>
      </c>
      <c r="B8" s="56">
        <v>852859</v>
      </c>
      <c r="C8" s="56">
        <v>1192197</v>
      </c>
      <c r="D8" s="103">
        <v>200507.5819913013</v>
      </c>
      <c r="E8" s="103">
        <v>280081.99032091344</v>
      </c>
    </row>
    <row r="9" spans="1:5">
      <c r="A9" s="7" t="s">
        <v>169</v>
      </c>
      <c r="B9" s="10">
        <v>2021</v>
      </c>
      <c r="C9" s="10">
        <v>2033</v>
      </c>
      <c r="D9" s="104">
        <v>475.13812154696137</v>
      </c>
      <c r="E9" s="103">
        <v>477.61123901705588</v>
      </c>
    </row>
    <row r="10" spans="1:5">
      <c r="A10" s="7" t="s">
        <v>70</v>
      </c>
      <c r="B10" s="56">
        <v>-621</v>
      </c>
      <c r="C10" s="56">
        <v>3278</v>
      </c>
      <c r="D10" s="106">
        <v>-145.99741389443989</v>
      </c>
      <c r="E10" s="103">
        <v>770.09820044166713</v>
      </c>
    </row>
    <row r="11" spans="1:5">
      <c r="A11" s="7" t="s">
        <v>71</v>
      </c>
      <c r="B11" s="56">
        <v>854259</v>
      </c>
      <c r="C11" s="56">
        <v>1197508</v>
      </c>
      <c r="D11" s="103">
        <v>200836.72269895382</v>
      </c>
      <c r="E11" s="103">
        <v>281329.69976037217</v>
      </c>
    </row>
    <row r="12" spans="1:5" ht="25.5">
      <c r="A12" s="7" t="s">
        <v>170</v>
      </c>
      <c r="B12" s="56">
        <v>852228</v>
      </c>
      <c r="C12" s="56">
        <v>1195466</v>
      </c>
      <c r="D12" s="103">
        <v>200359.23357235218</v>
      </c>
      <c r="E12" s="103">
        <v>280849.97415777855</v>
      </c>
    </row>
    <row r="13" spans="1:5">
      <c r="A13" s="7" t="s">
        <v>73</v>
      </c>
      <c r="B13" s="10">
        <v>2031</v>
      </c>
      <c r="C13" s="10">
        <v>2042</v>
      </c>
      <c r="D13" s="104">
        <v>477.48912660162222</v>
      </c>
      <c r="E13" s="103">
        <v>479.72560259361933</v>
      </c>
    </row>
    <row r="14" spans="1:5">
      <c r="A14" s="7" t="s">
        <v>171</v>
      </c>
      <c r="B14" s="107">
        <v>0.48663906587730676</v>
      </c>
      <c r="C14" s="107">
        <v>0.68026442169423962</v>
      </c>
      <c r="D14" s="108">
        <v>0.11440909036729911</v>
      </c>
      <c r="E14" s="108">
        <v>0.15981403507358918</v>
      </c>
    </row>
    <row r="15" spans="1:5">
      <c r="A15" s="7" t="s">
        <v>75</v>
      </c>
      <c r="B15" s="10">
        <v>1752549394</v>
      </c>
      <c r="C15" s="105">
        <v>1752549394</v>
      </c>
      <c r="D15" s="104">
        <v>1752549394</v>
      </c>
      <c r="E15" s="104">
        <v>1752549394</v>
      </c>
    </row>
    <row r="16" spans="1:5">
      <c r="A16" s="7" t="s">
        <v>76</v>
      </c>
      <c r="B16" s="57">
        <v>2326293</v>
      </c>
      <c r="C16" s="57">
        <v>2921491</v>
      </c>
      <c r="D16" s="111">
        <v>546912.66016221931</v>
      </c>
      <c r="E16" s="103">
        <v>686343.79551754927</v>
      </c>
    </row>
    <row r="17" spans="1:5">
      <c r="A17" s="7" t="s">
        <v>77</v>
      </c>
      <c r="B17" s="57">
        <v>-2203979</v>
      </c>
      <c r="C17" s="57">
        <v>-2990224</v>
      </c>
      <c r="D17" s="111">
        <v>-518156.57693664043</v>
      </c>
      <c r="E17" s="103">
        <v>-702491.19015176431</v>
      </c>
    </row>
    <row r="18" spans="1:5">
      <c r="A18" s="7" t="s">
        <v>78</v>
      </c>
      <c r="B18" s="57">
        <v>-178687</v>
      </c>
      <c r="C18" s="57">
        <v>1851827</v>
      </c>
      <c r="D18" s="111">
        <v>-42009.404020218644</v>
      </c>
      <c r="E18" s="103">
        <v>435048.39543297468</v>
      </c>
    </row>
    <row r="19" spans="1:5" ht="14.5" thickBot="1">
      <c r="A19" s="62" t="s">
        <v>79</v>
      </c>
      <c r="B19" s="60">
        <v>-56373</v>
      </c>
      <c r="C19" s="60">
        <v>1783094</v>
      </c>
      <c r="D19" s="113">
        <v>-13253.320794639709</v>
      </c>
      <c r="E19" s="103">
        <v>418901.00079875957</v>
      </c>
    </row>
    <row r="20" spans="1:5" ht="22.5" thickBot="1">
      <c r="A20" s="3"/>
      <c r="B20" s="6" t="s">
        <v>285</v>
      </c>
      <c r="C20" s="5" t="s">
        <v>263</v>
      </c>
      <c r="D20" s="6" t="s">
        <v>285</v>
      </c>
      <c r="E20" s="5" t="s">
        <v>263</v>
      </c>
    </row>
    <row r="21" spans="1:5">
      <c r="A21" s="61" t="s">
        <v>80</v>
      </c>
      <c r="B21" s="8">
        <v>31616847</v>
      </c>
      <c r="C21" s="8">
        <v>31048542</v>
      </c>
      <c r="D21" s="105">
        <v>7401986.936367468</v>
      </c>
      <c r="E21" s="14">
        <v>7444086.887722075</v>
      </c>
    </row>
    <row r="22" spans="1:5">
      <c r="A22" s="7" t="s">
        <v>81</v>
      </c>
      <c r="B22" s="10">
        <v>4838179</v>
      </c>
      <c r="C22" s="10">
        <v>4786474</v>
      </c>
      <c r="D22" s="105">
        <v>1132691.6233553402</v>
      </c>
      <c r="E22" s="14">
        <v>1147587.8107842433</v>
      </c>
    </row>
    <row r="23" spans="1:5">
      <c r="A23" s="7" t="s">
        <v>82</v>
      </c>
      <c r="B23" s="10">
        <v>36455026</v>
      </c>
      <c r="C23" s="10">
        <v>35835016</v>
      </c>
      <c r="D23" s="105">
        <v>8534678.5597228073</v>
      </c>
      <c r="E23" s="14">
        <v>8591674.698506318</v>
      </c>
    </row>
    <row r="24" spans="1:5">
      <c r="A24" s="7" t="s">
        <v>83</v>
      </c>
      <c r="B24" s="10">
        <v>8762747</v>
      </c>
      <c r="C24" s="10">
        <v>8762747</v>
      </c>
      <c r="D24" s="105">
        <v>2051492.9531301213</v>
      </c>
      <c r="E24" s="14">
        <v>2100924.740463689</v>
      </c>
    </row>
    <row r="25" spans="1:5">
      <c r="A25" s="7" t="s">
        <v>84</v>
      </c>
      <c r="B25" s="10">
        <v>18967636</v>
      </c>
      <c r="C25" s="10">
        <v>18036446</v>
      </c>
      <c r="D25" s="105">
        <v>4440613.3820293117</v>
      </c>
      <c r="E25" s="172">
        <v>4324354.4968472039</v>
      </c>
    </row>
    <row r="26" spans="1:5">
      <c r="A26" s="7" t="s">
        <v>85</v>
      </c>
      <c r="B26" s="10">
        <v>32649</v>
      </c>
      <c r="C26" s="10">
        <v>31367</v>
      </c>
      <c r="D26" s="105">
        <v>7643.6297232757415</v>
      </c>
      <c r="E26" s="14">
        <v>7520.4392337385225</v>
      </c>
    </row>
    <row r="27" spans="1:5">
      <c r="A27" s="7" t="s">
        <v>86</v>
      </c>
      <c r="B27" s="10">
        <v>19000285</v>
      </c>
      <c r="C27" s="10">
        <v>18067813</v>
      </c>
      <c r="D27" s="105">
        <v>4448257.0117525868</v>
      </c>
      <c r="E27" s="14">
        <v>4331873.9360809419</v>
      </c>
    </row>
    <row r="28" spans="1:5">
      <c r="A28" s="7" t="s">
        <v>87</v>
      </c>
      <c r="B28" s="10">
        <v>12174834</v>
      </c>
      <c r="C28" s="10">
        <v>12738264</v>
      </c>
      <c r="D28" s="105">
        <v>2850314.6509341202</v>
      </c>
      <c r="E28" s="14">
        <v>3054081.4142990722</v>
      </c>
    </row>
    <row r="29" spans="1:5">
      <c r="A29" s="7" t="s">
        <v>88</v>
      </c>
      <c r="B29" s="10">
        <v>5279907</v>
      </c>
      <c r="C29" s="10">
        <v>5028939</v>
      </c>
      <c r="D29" s="105">
        <v>1236106.8970361005</v>
      </c>
      <c r="E29" s="14">
        <v>1205720.3481263039</v>
      </c>
    </row>
    <row r="30" spans="1:5" ht="14.5" thickBot="1">
      <c r="A30" s="62" t="s">
        <v>89</v>
      </c>
      <c r="B30" s="11">
        <v>17454741</v>
      </c>
      <c r="C30" s="11">
        <v>17767203</v>
      </c>
      <c r="D30" s="105">
        <v>4086421.5479702204</v>
      </c>
      <c r="E30" s="14">
        <v>4259800.7624253761</v>
      </c>
    </row>
    <row r="31" spans="1:5" ht="14.5" thickBot="1">
      <c r="A31" s="284" t="s">
        <v>34</v>
      </c>
      <c r="B31" s="285"/>
      <c r="C31" s="285"/>
      <c r="D31" s="285"/>
      <c r="E31" s="286"/>
    </row>
    <row r="32" spans="1:5" ht="14.5" thickBot="1">
      <c r="A32" s="315"/>
      <c r="B32" s="288" t="s">
        <v>273</v>
      </c>
      <c r="C32" s="321"/>
      <c r="D32" s="290" t="s">
        <v>2</v>
      </c>
      <c r="E32" s="291"/>
    </row>
    <row r="33" spans="1:5" ht="31.5" thickBot="1">
      <c r="A33" s="316"/>
      <c r="B33" s="5" t="s">
        <v>283</v>
      </c>
      <c r="C33" s="5" t="s">
        <v>286</v>
      </c>
      <c r="D33" s="5" t="s">
        <v>283</v>
      </c>
      <c r="E33" s="5" t="s">
        <v>286</v>
      </c>
    </row>
    <row r="34" spans="1:5">
      <c r="A34" s="61" t="s">
        <v>65</v>
      </c>
      <c r="B34" s="8">
        <v>5812583</v>
      </c>
      <c r="C34" s="8">
        <v>5394681</v>
      </c>
      <c r="D34" s="102">
        <v>1366541.2013635831</v>
      </c>
      <c r="E34" s="111">
        <v>1267368.5570643237</v>
      </c>
    </row>
    <row r="35" spans="1:5">
      <c r="A35" s="7" t="s">
        <v>166</v>
      </c>
      <c r="B35" s="111">
        <v>46783</v>
      </c>
      <c r="C35" s="111">
        <v>227348</v>
      </c>
      <c r="D35" s="111">
        <v>10998.706947219936</v>
      </c>
      <c r="E35" s="111">
        <v>53410.703378283142</v>
      </c>
    </row>
    <row r="36" spans="1:5">
      <c r="A36" s="7" t="s">
        <v>430</v>
      </c>
      <c r="B36" s="111">
        <v>-86024</v>
      </c>
      <c r="C36" s="111">
        <v>913354</v>
      </c>
      <c r="D36" s="111">
        <v>-20224.285882214648</v>
      </c>
      <c r="E36" s="111">
        <v>214573.60334539306</v>
      </c>
    </row>
    <row r="37" spans="1:5">
      <c r="A37" s="7" t="s">
        <v>167</v>
      </c>
      <c r="B37" s="111">
        <v>-110219</v>
      </c>
      <c r="C37" s="111">
        <v>859815</v>
      </c>
      <c r="D37" s="111">
        <v>-25912.542611966615</v>
      </c>
      <c r="E37" s="111">
        <v>201995.72428698963</v>
      </c>
    </row>
    <row r="38" spans="1:5">
      <c r="A38" s="7" t="s">
        <v>70</v>
      </c>
      <c r="B38" s="57">
        <v>-11977</v>
      </c>
      <c r="C38" s="57">
        <v>-6663</v>
      </c>
      <c r="D38" s="111">
        <v>-2815.7987539673213</v>
      </c>
      <c r="E38" s="111">
        <v>-1565.3338345158108</v>
      </c>
    </row>
    <row r="39" spans="1:5">
      <c r="A39" s="7" t="s">
        <v>71</v>
      </c>
      <c r="B39" s="111">
        <v>-122196</v>
      </c>
      <c r="C39" s="111">
        <v>853152</v>
      </c>
      <c r="D39" s="111">
        <v>-28728.341365933939</v>
      </c>
      <c r="E39" s="111">
        <v>200430.39045247383</v>
      </c>
    </row>
    <row r="40" spans="1:5">
      <c r="A40" s="7" t="s">
        <v>171</v>
      </c>
      <c r="B40" s="114">
        <v>-0.06</v>
      </c>
      <c r="C40" s="114">
        <v>0.49</v>
      </c>
      <c r="D40" s="114">
        <v>-1.4106030327965206E-2</v>
      </c>
      <c r="E40" s="114">
        <v>0.11511535027956586</v>
      </c>
    </row>
    <row r="41" spans="1:5">
      <c r="A41" s="7" t="s">
        <v>75</v>
      </c>
      <c r="B41" s="10">
        <v>1752549394</v>
      </c>
      <c r="C41" s="10">
        <v>1752549394</v>
      </c>
      <c r="D41" s="104">
        <v>1752549394</v>
      </c>
      <c r="E41" s="104">
        <v>1752549394</v>
      </c>
    </row>
    <row r="42" spans="1:5">
      <c r="A42" s="7" t="s">
        <v>76</v>
      </c>
      <c r="B42" s="57">
        <v>228443</v>
      </c>
      <c r="C42" s="57">
        <v>285687</v>
      </c>
      <c r="D42" s="111">
        <v>53707.064770189259</v>
      </c>
      <c r="E42" s="111">
        <v>67116.243010853737</v>
      </c>
    </row>
    <row r="43" spans="1:5">
      <c r="A43" s="7" t="s">
        <v>77</v>
      </c>
      <c r="B43" s="57">
        <v>471111</v>
      </c>
      <c r="C43" s="57">
        <v>-920065</v>
      </c>
      <c r="D43" s="111">
        <v>110758.4342306336</v>
      </c>
      <c r="E43" s="111">
        <v>-216150.21378565053</v>
      </c>
    </row>
    <row r="44" spans="1:5">
      <c r="A44" s="7" t="s">
        <v>78</v>
      </c>
      <c r="B44" s="57">
        <v>-299789</v>
      </c>
      <c r="C44" s="57">
        <v>1757575</v>
      </c>
      <c r="D44" s="111">
        <v>-70480.54543317268</v>
      </c>
      <c r="E44" s="111">
        <v>412905.84034205705</v>
      </c>
    </row>
    <row r="45" spans="1:5" ht="14.5" thickBot="1">
      <c r="A45" s="62" t="s">
        <v>90</v>
      </c>
      <c r="B45" s="60">
        <v>399765</v>
      </c>
      <c r="C45" s="60">
        <v>1123197</v>
      </c>
      <c r="D45" s="111">
        <v>93984.953567650169</v>
      </c>
      <c r="E45" s="111">
        <v>263871.86956726026</v>
      </c>
    </row>
    <row r="46" spans="1:5" ht="22.5" thickBot="1">
      <c r="A46" s="4"/>
      <c r="B46" s="6" t="s">
        <v>285</v>
      </c>
      <c r="C46" s="5" t="s">
        <v>263</v>
      </c>
      <c r="D46" s="6" t="s">
        <v>285</v>
      </c>
      <c r="E46" s="5" t="s">
        <v>263</v>
      </c>
    </row>
    <row r="47" spans="1:5">
      <c r="A47" s="61" t="s">
        <v>80</v>
      </c>
      <c r="B47" s="8">
        <v>27560052</v>
      </c>
      <c r="C47" s="8">
        <v>27371684</v>
      </c>
      <c r="D47" s="102">
        <v>6452229.2456805734</v>
      </c>
      <c r="E47" s="102">
        <v>6562536.6227912446</v>
      </c>
    </row>
    <row r="48" spans="1:5">
      <c r="A48" s="7" t="s">
        <v>81</v>
      </c>
      <c r="B48" s="10">
        <v>2914093</v>
      </c>
      <c r="C48" s="10">
        <v>2949690</v>
      </c>
      <c r="D48" s="104">
        <v>682233.69387086201</v>
      </c>
      <c r="E48" s="104">
        <v>707207.07760914916</v>
      </c>
    </row>
    <row r="49" spans="1:5">
      <c r="A49" s="7" t="s">
        <v>82</v>
      </c>
      <c r="B49" s="10">
        <v>30474145</v>
      </c>
      <c r="C49" s="10">
        <v>30321374</v>
      </c>
      <c r="D49" s="104">
        <v>7134462.9395514354</v>
      </c>
      <c r="E49" s="104">
        <v>7269743.7004003935</v>
      </c>
    </row>
    <row r="50" spans="1:5">
      <c r="A50" s="7" t="s">
        <v>83</v>
      </c>
      <c r="B50" s="10">
        <v>8762747</v>
      </c>
      <c r="C50" s="10">
        <v>8762747</v>
      </c>
      <c r="D50" s="104">
        <v>2051492.9531301213</v>
      </c>
      <c r="E50" s="104">
        <v>2100924.740463689</v>
      </c>
    </row>
    <row r="51" spans="1:5">
      <c r="A51" s="7" t="s">
        <v>86</v>
      </c>
      <c r="B51" s="10">
        <v>16867159</v>
      </c>
      <c r="C51" s="10">
        <v>17377906</v>
      </c>
      <c r="D51" s="104">
        <v>3948859.6244790936</v>
      </c>
      <c r="E51" s="104">
        <v>4166465.3122587455</v>
      </c>
    </row>
    <row r="52" spans="1:5">
      <c r="A52" s="7" t="s">
        <v>87</v>
      </c>
      <c r="B52" s="10">
        <v>9503491</v>
      </c>
      <c r="C52" s="10">
        <v>9530787</v>
      </c>
      <c r="D52" s="104">
        <v>2224912.4408858921</v>
      </c>
      <c r="E52" s="104">
        <v>2285067.251672301</v>
      </c>
    </row>
    <row r="53" spans="1:5">
      <c r="A53" s="7" t="s">
        <v>88</v>
      </c>
      <c r="B53" s="10">
        <v>4103495</v>
      </c>
      <c r="C53" s="10">
        <v>3412681</v>
      </c>
      <c r="D53" s="104">
        <v>960690.87418644945</v>
      </c>
      <c r="E53" s="104">
        <v>818212.13646934717</v>
      </c>
    </row>
    <row r="54" spans="1:5" ht="14.5" thickBot="1">
      <c r="A54" s="65" t="s">
        <v>89</v>
      </c>
      <c r="B54" s="11">
        <v>13606986</v>
      </c>
      <c r="C54" s="11">
        <v>12943468</v>
      </c>
      <c r="D54" s="118">
        <v>3185603.3150723418</v>
      </c>
      <c r="E54" s="118">
        <v>3103279.3881416484</v>
      </c>
    </row>
    <row r="55" spans="1:5">
      <c r="A55" s="1"/>
      <c r="B55" s="1"/>
      <c r="C55" s="1"/>
      <c r="D55" s="1"/>
      <c r="E55" s="1"/>
    </row>
    <row r="56" spans="1:5">
      <c r="A56" s="1"/>
      <c r="B56" s="1"/>
      <c r="C56" s="1"/>
      <c r="D56" s="1"/>
      <c r="E56" s="1"/>
    </row>
    <row r="57" spans="1:5">
      <c r="A57" s="1" t="s">
        <v>287</v>
      </c>
      <c r="B57" s="1"/>
      <c r="C57" s="1"/>
      <c r="D57" s="1"/>
      <c r="E57" s="1"/>
    </row>
    <row r="58" spans="1:5">
      <c r="A58" s="278" t="s">
        <v>288</v>
      </c>
      <c r="B58" s="287"/>
      <c r="C58" s="287"/>
      <c r="D58" s="287"/>
      <c r="E58" s="287"/>
    </row>
    <row r="59" spans="1:5" ht="42.65" customHeight="1">
      <c r="A59" s="278" t="s">
        <v>289</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60"/>
  <sheetViews>
    <sheetView view="pageBreakPreview" zoomScale="70" zoomScaleNormal="70" zoomScaleSheetLayoutView="70" workbookViewId="0">
      <selection activeCell="A7" sqref="A7"/>
    </sheetView>
  </sheetViews>
  <sheetFormatPr defaultColWidth="9" defaultRowHeight="12.5"/>
  <cols>
    <col min="1" max="1" width="59.83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8" thickBot="1">
      <c r="A1" s="351" t="s">
        <v>207</v>
      </c>
      <c r="B1" s="353" t="s">
        <v>290</v>
      </c>
      <c r="C1" s="354"/>
      <c r="D1" s="355" t="s">
        <v>291</v>
      </c>
      <c r="E1" s="356"/>
    </row>
    <row r="2" spans="1:5" s="2" customFormat="1" ht="54" thickBot="1">
      <c r="A2" s="352"/>
      <c r="B2" s="173" t="s">
        <v>292</v>
      </c>
      <c r="C2" s="173" t="s">
        <v>293</v>
      </c>
      <c r="D2" s="173" t="s">
        <v>292</v>
      </c>
      <c r="E2" s="173" t="s">
        <v>293</v>
      </c>
    </row>
    <row r="3" spans="1:5" s="2" customFormat="1" ht="27" customHeight="1" thickBot="1">
      <c r="A3" s="357" t="s">
        <v>213</v>
      </c>
      <c r="B3" s="358"/>
      <c r="C3" s="358"/>
      <c r="D3" s="358"/>
      <c r="E3" s="359"/>
    </row>
    <row r="4" spans="1:5" ht="17.5">
      <c r="A4" s="174" t="s">
        <v>65</v>
      </c>
      <c r="B4" s="175">
        <v>18121748</v>
      </c>
      <c r="C4" s="175">
        <v>17424551</v>
      </c>
      <c r="D4" s="176">
        <v>4247052.4268204086</v>
      </c>
      <c r="E4" s="177">
        <v>4105013.5463048038</v>
      </c>
    </row>
    <row r="5" spans="1:5" ht="17.5">
      <c r="A5" s="178" t="s">
        <v>166</v>
      </c>
      <c r="B5" s="179">
        <v>790729</v>
      </c>
      <c r="C5" s="177">
        <v>1879321</v>
      </c>
      <c r="D5" s="177">
        <v>185316.97485293774</v>
      </c>
      <c r="E5" s="177">
        <v>442745.30591090064</v>
      </c>
    </row>
    <row r="6" spans="1:5" ht="17.5">
      <c r="A6" s="178" t="s">
        <v>430</v>
      </c>
      <c r="B6" s="179">
        <v>504647</v>
      </c>
      <c r="C6" s="179">
        <v>1757652</v>
      </c>
      <c r="D6" s="177">
        <v>118270.17272492911</v>
      </c>
      <c r="E6" s="177">
        <v>414081.56053431338</v>
      </c>
    </row>
    <row r="7" spans="1:5" ht="17.5">
      <c r="A7" s="178" t="s">
        <v>167</v>
      </c>
      <c r="B7" s="179">
        <v>207045</v>
      </c>
      <c r="C7" s="179">
        <v>1382946</v>
      </c>
      <c r="D7" s="177">
        <v>48523.518245095976</v>
      </c>
      <c r="E7" s="177">
        <v>325805.35726906493</v>
      </c>
    </row>
    <row r="8" spans="1:5" ht="17.5">
      <c r="A8" s="178" t="s">
        <v>246</v>
      </c>
      <c r="B8" s="179">
        <v>204880</v>
      </c>
      <c r="C8" s="179">
        <v>1380663</v>
      </c>
      <c r="D8" s="177">
        <v>48016.12411821229</v>
      </c>
      <c r="E8" s="177">
        <v>325266.51007138315</v>
      </c>
    </row>
    <row r="9" spans="1:5" ht="17.5">
      <c r="A9" s="178" t="s">
        <v>247</v>
      </c>
      <c r="B9" s="180">
        <v>2165</v>
      </c>
      <c r="C9" s="180">
        <v>2283</v>
      </c>
      <c r="D9" s="181">
        <v>507.39412688368611</v>
      </c>
      <c r="E9" s="177">
        <v>537.84719768181503</v>
      </c>
    </row>
    <row r="10" spans="1:5" ht="17.5">
      <c r="A10" s="178" t="s">
        <v>216</v>
      </c>
      <c r="B10" s="179">
        <v>-24522</v>
      </c>
      <c r="C10" s="179">
        <v>6366</v>
      </c>
      <c r="D10" s="182">
        <v>-5747.0294593264434</v>
      </c>
      <c r="E10" s="177">
        <v>1499.7526326948901</v>
      </c>
    </row>
    <row r="11" spans="1:5" ht="17.5">
      <c r="A11" s="178" t="s">
        <v>217</v>
      </c>
      <c r="B11" s="179">
        <v>182523</v>
      </c>
      <c r="C11" s="179">
        <v>1389312</v>
      </c>
      <c r="D11" s="177">
        <v>42776.488785769528</v>
      </c>
      <c r="E11" s="177">
        <v>327305.10990175983</v>
      </c>
    </row>
    <row r="12" spans="1:5" ht="17.5">
      <c r="A12" s="178" t="s">
        <v>248</v>
      </c>
      <c r="B12" s="179">
        <v>180398</v>
      </c>
      <c r="C12" s="179">
        <v>1386996</v>
      </c>
      <c r="D12" s="177">
        <v>42278.469146218566</v>
      </c>
      <c r="E12" s="177">
        <v>326759.48830306029</v>
      </c>
    </row>
    <row r="13" spans="1:5" ht="17.5">
      <c r="A13" s="178" t="s">
        <v>219</v>
      </c>
      <c r="B13" s="180">
        <v>2125</v>
      </c>
      <c r="C13" s="180">
        <v>2316</v>
      </c>
      <c r="D13" s="181">
        <v>498.0196395509621</v>
      </c>
      <c r="E13" s="177">
        <v>545.62159869955474</v>
      </c>
    </row>
    <row r="14" spans="1:5" ht="17.5">
      <c r="A14" s="178" t="s">
        <v>249</v>
      </c>
      <c r="B14" s="183">
        <v>0.1169039803964578</v>
      </c>
      <c r="C14" s="183">
        <v>0.78780261756205883</v>
      </c>
      <c r="D14" s="184">
        <v>2.739787208429019E-2</v>
      </c>
      <c r="E14" s="184">
        <v>0.18559677187128862</v>
      </c>
    </row>
    <row r="15" spans="1:5" ht="17.5">
      <c r="A15" s="178" t="s">
        <v>221</v>
      </c>
      <c r="B15" s="180">
        <v>1752549394</v>
      </c>
      <c r="C15" s="185">
        <v>1752549394</v>
      </c>
      <c r="D15" s="181">
        <v>1752549394</v>
      </c>
      <c r="E15" s="181">
        <v>1752549394</v>
      </c>
    </row>
    <row r="16" spans="1:5" ht="17.5">
      <c r="A16" s="178" t="s">
        <v>250</v>
      </c>
      <c r="B16" s="186">
        <v>2056766</v>
      </c>
      <c r="C16" s="186">
        <v>3558667</v>
      </c>
      <c r="D16" s="187">
        <v>482028.17033443489</v>
      </c>
      <c r="E16" s="177">
        <v>838378.91959384643</v>
      </c>
    </row>
    <row r="17" spans="1:7" ht="17.5">
      <c r="A17" s="178" t="s">
        <v>251</v>
      </c>
      <c r="B17" s="186">
        <v>-3221547</v>
      </c>
      <c r="C17" s="186">
        <v>-3871676</v>
      </c>
      <c r="D17" s="187">
        <v>-755008.78858187445</v>
      </c>
      <c r="E17" s="177">
        <v>-912120.05559874664</v>
      </c>
    </row>
    <row r="18" spans="1:7" ht="17.5">
      <c r="A18" s="178" t="s">
        <v>252</v>
      </c>
      <c r="B18" s="186">
        <v>1171400</v>
      </c>
      <c r="C18" s="186">
        <v>759629</v>
      </c>
      <c r="D18" s="187">
        <v>274531.86153882212</v>
      </c>
      <c r="E18" s="177">
        <v>178959.40820317101</v>
      </c>
    </row>
    <row r="19" spans="1:7" ht="18" thickBot="1">
      <c r="A19" s="188" t="s">
        <v>225</v>
      </c>
      <c r="B19" s="189">
        <v>6619</v>
      </c>
      <c r="C19" s="189">
        <v>446620</v>
      </c>
      <c r="D19" s="190">
        <v>1551.2432913825025</v>
      </c>
      <c r="E19" s="177">
        <v>105218.27219827079</v>
      </c>
    </row>
    <row r="20" spans="1:7" s="2" customFormat="1" ht="30.5" thickBot="1">
      <c r="A20" s="191"/>
      <c r="B20" s="192" t="s">
        <v>294</v>
      </c>
      <c r="C20" s="193" t="s">
        <v>295</v>
      </c>
      <c r="D20" s="192" t="s">
        <v>294</v>
      </c>
      <c r="E20" s="193" t="s">
        <v>295</v>
      </c>
    </row>
    <row r="21" spans="1:7" ht="17.5">
      <c r="A21" s="174" t="s">
        <v>227</v>
      </c>
      <c r="B21" s="175">
        <v>32541865</v>
      </c>
      <c r="C21" s="175">
        <v>31048542</v>
      </c>
      <c r="D21" s="185">
        <v>7567875.5813953495</v>
      </c>
      <c r="E21" s="194">
        <v>7444086.887722075</v>
      </c>
      <c r="F21" s="2"/>
      <c r="G21" s="2"/>
    </row>
    <row r="22" spans="1:7" ht="17.5">
      <c r="A22" s="178" t="s">
        <v>81</v>
      </c>
      <c r="B22" s="180">
        <v>4555612</v>
      </c>
      <c r="C22" s="180">
        <v>4786474</v>
      </c>
      <c r="D22" s="185">
        <v>1059444.6511627908</v>
      </c>
      <c r="E22" s="194">
        <v>1147587.8107842433</v>
      </c>
      <c r="F22" s="2"/>
      <c r="G22" s="2"/>
    </row>
    <row r="23" spans="1:7" ht="17.5">
      <c r="A23" s="178" t="s">
        <v>228</v>
      </c>
      <c r="B23" s="180">
        <v>37097477</v>
      </c>
      <c r="C23" s="180">
        <v>35835016</v>
      </c>
      <c r="D23" s="185">
        <v>8627320.2325581405</v>
      </c>
      <c r="E23" s="194">
        <v>8591674.698506318</v>
      </c>
      <c r="F23" s="2"/>
      <c r="G23" s="2"/>
    </row>
    <row r="24" spans="1:7" ht="17.5">
      <c r="A24" s="178" t="s">
        <v>229</v>
      </c>
      <c r="B24" s="180">
        <v>8762747</v>
      </c>
      <c r="C24" s="180">
        <v>8762747</v>
      </c>
      <c r="D24" s="185">
        <v>2037848.1395348839</v>
      </c>
      <c r="E24" s="194">
        <v>2100924.740463689</v>
      </c>
      <c r="F24" s="2"/>
      <c r="G24" s="2"/>
    </row>
    <row r="25" spans="1:7" ht="17.5">
      <c r="A25" s="178" t="s">
        <v>253</v>
      </c>
      <c r="B25" s="180">
        <v>18295824</v>
      </c>
      <c r="C25" s="180">
        <v>18036446</v>
      </c>
      <c r="D25" s="185">
        <v>4254842.7906976743</v>
      </c>
      <c r="E25" s="194">
        <v>4324354.4968472039</v>
      </c>
      <c r="F25" s="2"/>
      <c r="G25" s="2"/>
    </row>
    <row r="26" spans="1:7" ht="17.5">
      <c r="A26" s="178" t="s">
        <v>230</v>
      </c>
      <c r="B26" s="180">
        <v>132657</v>
      </c>
      <c r="C26" s="180">
        <v>31367</v>
      </c>
      <c r="D26" s="185">
        <v>30850.465116279072</v>
      </c>
      <c r="E26" s="194">
        <v>7520.4392337385225</v>
      </c>
      <c r="F26" s="2"/>
      <c r="G26" s="2"/>
    </row>
    <row r="27" spans="1:7" ht="17.5">
      <c r="A27" s="178" t="s">
        <v>86</v>
      </c>
      <c r="B27" s="180">
        <v>18428481</v>
      </c>
      <c r="C27" s="180">
        <v>18067813</v>
      </c>
      <c r="D27" s="185">
        <v>4285693.2558139535</v>
      </c>
      <c r="E27" s="194">
        <v>4331873.9360809419</v>
      </c>
      <c r="F27" s="2"/>
      <c r="G27" s="2"/>
    </row>
    <row r="28" spans="1:7" ht="17.5">
      <c r="A28" s="178" t="s">
        <v>87</v>
      </c>
      <c r="B28" s="180">
        <v>11382254</v>
      </c>
      <c r="C28" s="180">
        <v>12739852</v>
      </c>
      <c r="D28" s="185">
        <v>2647035.8139534886</v>
      </c>
      <c r="E28" s="194">
        <v>3054461.1474741665</v>
      </c>
      <c r="F28" s="2"/>
      <c r="G28" s="2"/>
    </row>
    <row r="29" spans="1:7" ht="17.5">
      <c r="A29" s="178" t="s">
        <v>88</v>
      </c>
      <c r="B29" s="180">
        <v>7286742</v>
      </c>
      <c r="C29" s="180">
        <v>5027351</v>
      </c>
      <c r="D29" s="185">
        <v>1694591.1627906978</v>
      </c>
      <c r="E29" s="194">
        <v>1205339.6149512096</v>
      </c>
      <c r="F29" s="2"/>
      <c r="G29" s="2"/>
    </row>
    <row r="30" spans="1:7" ht="18" thickBot="1">
      <c r="A30" s="188" t="s">
        <v>89</v>
      </c>
      <c r="B30" s="195">
        <v>18668996</v>
      </c>
      <c r="C30" s="195">
        <v>17767203</v>
      </c>
      <c r="D30" s="185">
        <v>4341626.9767441861</v>
      </c>
      <c r="E30" s="194">
        <v>4259800.7624253761</v>
      </c>
      <c r="F30" s="2"/>
      <c r="G30" s="2"/>
    </row>
    <row r="31" spans="1:7" ht="30" customHeight="1" thickBot="1">
      <c r="A31" s="360" t="s">
        <v>296</v>
      </c>
      <c r="B31" s="361"/>
      <c r="C31" s="361"/>
      <c r="D31" s="361"/>
      <c r="E31" s="362"/>
      <c r="F31" s="2"/>
      <c r="G31" s="2"/>
    </row>
    <row r="32" spans="1:7" ht="17.25" customHeight="1" thickBot="1">
      <c r="A32" s="363"/>
      <c r="B32" s="353" t="s">
        <v>290</v>
      </c>
      <c r="C32" s="365"/>
      <c r="D32" s="355" t="s">
        <v>291</v>
      </c>
      <c r="E32" s="356"/>
      <c r="F32" s="2"/>
      <c r="G32" s="2"/>
    </row>
    <row r="33" spans="1:7" ht="42" thickBot="1">
      <c r="A33" s="364"/>
      <c r="B33" s="173" t="s">
        <v>292</v>
      </c>
      <c r="C33" s="173" t="s">
        <v>297</v>
      </c>
      <c r="D33" s="173" t="s">
        <v>292</v>
      </c>
      <c r="E33" s="173" t="s">
        <v>297</v>
      </c>
      <c r="F33" s="2"/>
      <c r="G33" s="2"/>
    </row>
    <row r="34" spans="1:7" ht="17.5">
      <c r="A34" s="174" t="s">
        <v>65</v>
      </c>
      <c r="B34" s="175">
        <v>8618642</v>
      </c>
      <c r="C34" s="175">
        <v>7792025</v>
      </c>
      <c r="D34" s="176">
        <v>2019883.7563570745</v>
      </c>
      <c r="E34" s="187">
        <v>1835706.8815228404</v>
      </c>
      <c r="F34" s="2"/>
      <c r="G34" s="2"/>
    </row>
    <row r="35" spans="1:7" ht="17.5">
      <c r="A35" s="178" t="s">
        <v>166</v>
      </c>
      <c r="B35" s="187">
        <v>22659</v>
      </c>
      <c r="C35" s="187">
        <v>262788</v>
      </c>
      <c r="D35" s="187">
        <v>5310.4127118048236</v>
      </c>
      <c r="E35" s="187">
        <v>61909.67559544844</v>
      </c>
      <c r="F35" s="2"/>
      <c r="G35" s="2"/>
    </row>
    <row r="36" spans="1:7" ht="17.5">
      <c r="A36" s="178" t="s">
        <v>430</v>
      </c>
      <c r="B36" s="187">
        <v>-1732283</v>
      </c>
      <c r="C36" s="187">
        <v>919565</v>
      </c>
      <c r="D36" s="187">
        <v>-405981.62600482791</v>
      </c>
      <c r="E36" s="187">
        <v>216638.39611751126</v>
      </c>
      <c r="F36" s="2"/>
      <c r="G36" s="2"/>
    </row>
    <row r="37" spans="1:7" ht="17.5">
      <c r="A37" s="178" t="s">
        <v>167</v>
      </c>
      <c r="B37" s="187">
        <v>-1709853</v>
      </c>
      <c r="C37" s="187">
        <v>854351</v>
      </c>
      <c r="D37" s="187">
        <v>-400724.88223300292</v>
      </c>
      <c r="E37" s="187">
        <v>201274.76617899971</v>
      </c>
      <c r="F37" s="2"/>
      <c r="G37" s="2"/>
    </row>
    <row r="38" spans="1:7" ht="17.5">
      <c r="A38" s="178" t="s">
        <v>216</v>
      </c>
      <c r="B38" s="186">
        <v>-19666</v>
      </c>
      <c r="C38" s="186">
        <v>-6713</v>
      </c>
      <c r="D38" s="187">
        <v>-4608.966697133751</v>
      </c>
      <c r="E38" s="187">
        <v>-1581.501637335972</v>
      </c>
      <c r="F38" s="2"/>
      <c r="G38" s="2"/>
    </row>
    <row r="39" spans="1:7" ht="17.5">
      <c r="A39" s="178" t="s">
        <v>217</v>
      </c>
      <c r="B39" s="187">
        <v>-1729519</v>
      </c>
      <c r="C39" s="187">
        <v>847638</v>
      </c>
      <c r="D39" s="187">
        <v>-405333.84893013665</v>
      </c>
      <c r="E39" s="196">
        <v>199693.26454166372</v>
      </c>
      <c r="F39" s="2"/>
      <c r="G39" s="2"/>
    </row>
    <row r="40" spans="1:7" ht="17.5">
      <c r="A40" s="178" t="s">
        <v>249</v>
      </c>
      <c r="B40" s="197">
        <v>-0.98</v>
      </c>
      <c r="C40" s="197">
        <v>0.49</v>
      </c>
      <c r="D40" s="197">
        <v>-0.2296749396517378</v>
      </c>
      <c r="E40" s="197">
        <v>0.11543807571795416</v>
      </c>
      <c r="F40" s="2"/>
      <c r="G40" s="2"/>
    </row>
    <row r="41" spans="1:7" ht="17.5">
      <c r="A41" s="178" t="s">
        <v>221</v>
      </c>
      <c r="B41" s="180">
        <v>1752549394</v>
      </c>
      <c r="C41" s="180">
        <v>1752549394</v>
      </c>
      <c r="D41" s="181">
        <v>1752549394</v>
      </c>
      <c r="E41" s="181">
        <v>1752549394</v>
      </c>
      <c r="F41" s="2"/>
      <c r="G41" s="2"/>
    </row>
    <row r="42" spans="1:7" ht="17.5">
      <c r="A42" s="178" t="s">
        <v>250</v>
      </c>
      <c r="B42" s="186">
        <v>-125146</v>
      </c>
      <c r="C42" s="186">
        <v>246027</v>
      </c>
      <c r="D42" s="187">
        <v>-29329.489793526918</v>
      </c>
      <c r="E42" s="187">
        <v>57960.986642165524</v>
      </c>
      <c r="F42" s="2"/>
      <c r="G42" s="2"/>
    </row>
    <row r="43" spans="1:7" ht="17.5">
      <c r="A43" s="178" t="s">
        <v>251</v>
      </c>
      <c r="B43" s="186">
        <v>-720432</v>
      </c>
      <c r="C43" s="186">
        <v>-1353288</v>
      </c>
      <c r="D43" s="187">
        <v>-168842.01645222527</v>
      </c>
      <c r="E43" s="187">
        <v>-318818.29104530357</v>
      </c>
      <c r="F43" s="2"/>
      <c r="G43" s="2"/>
    </row>
    <row r="44" spans="1:7" ht="17.5">
      <c r="A44" s="178" t="s">
        <v>252</v>
      </c>
      <c r="B44" s="186">
        <v>844776</v>
      </c>
      <c r="C44" s="186">
        <v>593470</v>
      </c>
      <c r="D44" s="187">
        <v>197983.54777473109</v>
      </c>
      <c r="E44" s="187">
        <v>139814.35672721275</v>
      </c>
      <c r="F44" s="2"/>
      <c r="G44" s="2"/>
    </row>
    <row r="45" spans="1:7" ht="18" thickBot="1">
      <c r="A45" s="188" t="s">
        <v>225</v>
      </c>
      <c r="B45" s="189">
        <v>-802</v>
      </c>
      <c r="C45" s="189">
        <v>-513791</v>
      </c>
      <c r="D45" s="187">
        <v>-187.95847102111605</v>
      </c>
      <c r="E45" s="187">
        <v>-121042.94767592527</v>
      </c>
      <c r="F45" s="2"/>
      <c r="G45" s="2"/>
    </row>
    <row r="46" spans="1:7" ht="30.5" thickBot="1">
      <c r="A46" s="198"/>
      <c r="B46" s="192" t="s">
        <v>294</v>
      </c>
      <c r="C46" s="193" t="s">
        <v>295</v>
      </c>
      <c r="D46" s="192" t="s">
        <v>294</v>
      </c>
      <c r="E46" s="193" t="s">
        <v>295</v>
      </c>
      <c r="F46" s="2"/>
      <c r="G46" s="2"/>
    </row>
    <row r="47" spans="1:7" ht="17.5">
      <c r="A47" s="174" t="s">
        <v>227</v>
      </c>
      <c r="B47" s="175">
        <v>27166500</v>
      </c>
      <c r="C47" s="175">
        <v>27371684</v>
      </c>
      <c r="D47" s="176">
        <v>6317790.6976744188</v>
      </c>
      <c r="E47" s="199">
        <v>6562536.6227912446</v>
      </c>
      <c r="F47" s="2"/>
      <c r="G47" s="2"/>
    </row>
    <row r="48" spans="1:7" ht="17.5">
      <c r="A48" s="178" t="s">
        <v>81</v>
      </c>
      <c r="B48" s="180">
        <v>2346490</v>
      </c>
      <c r="C48" s="180">
        <v>2949690</v>
      </c>
      <c r="D48" s="181">
        <v>545695.34883720928</v>
      </c>
      <c r="E48" s="200">
        <v>707207.07760914916</v>
      </c>
      <c r="F48" s="2"/>
      <c r="G48" s="2"/>
    </row>
    <row r="49" spans="1:7" ht="17.5">
      <c r="A49" s="178" t="s">
        <v>228</v>
      </c>
      <c r="B49" s="180">
        <v>29512990</v>
      </c>
      <c r="C49" s="180">
        <v>30321374</v>
      </c>
      <c r="D49" s="181">
        <v>6863486.0465116277</v>
      </c>
      <c r="E49" s="200">
        <v>7269743.7004003935</v>
      </c>
      <c r="F49" s="2"/>
      <c r="G49" s="2"/>
    </row>
    <row r="50" spans="1:7" ht="17.5">
      <c r="A50" s="178" t="s">
        <v>229</v>
      </c>
      <c r="B50" s="180">
        <v>8762747</v>
      </c>
      <c r="C50" s="180">
        <v>8762747</v>
      </c>
      <c r="D50" s="181">
        <v>2037848.1395348839</v>
      </c>
      <c r="E50" s="200">
        <v>2100924.740463689</v>
      </c>
      <c r="F50" s="2"/>
      <c r="G50" s="2"/>
    </row>
    <row r="51" spans="1:7" ht="17.5">
      <c r="A51" s="178" t="s">
        <v>232</v>
      </c>
      <c r="B51" s="180">
        <v>15259836</v>
      </c>
      <c r="C51" s="180">
        <v>17377906</v>
      </c>
      <c r="D51" s="181">
        <v>3548799.0697674421</v>
      </c>
      <c r="E51" s="200">
        <v>4166465.3122587455</v>
      </c>
      <c r="F51" s="2"/>
      <c r="G51" s="2"/>
    </row>
    <row r="52" spans="1:7" ht="17.5">
      <c r="A52" s="178" t="s">
        <v>87</v>
      </c>
      <c r="B52" s="180">
        <v>8533790</v>
      </c>
      <c r="C52" s="180">
        <v>9530787</v>
      </c>
      <c r="D52" s="181">
        <v>1984602.3255813955</v>
      </c>
      <c r="E52" s="200">
        <v>2285067.251672301</v>
      </c>
      <c r="F52" s="2"/>
      <c r="G52" s="2"/>
    </row>
    <row r="53" spans="1:7" ht="17.5">
      <c r="A53" s="178" t="s">
        <v>88</v>
      </c>
      <c r="B53" s="180">
        <v>5719364</v>
      </c>
      <c r="C53" s="180">
        <v>3412681</v>
      </c>
      <c r="D53" s="181">
        <v>1330084.6511627908</v>
      </c>
      <c r="E53" s="200">
        <v>818212.13646934717</v>
      </c>
      <c r="F53" s="2"/>
      <c r="G53" s="2"/>
    </row>
    <row r="54" spans="1:7" ht="18" thickBot="1">
      <c r="A54" s="201" t="s">
        <v>89</v>
      </c>
      <c r="B54" s="195">
        <v>14253154</v>
      </c>
      <c r="C54" s="195">
        <v>12943468</v>
      </c>
      <c r="D54" s="202">
        <v>3314686.9767441861</v>
      </c>
      <c r="E54" s="202">
        <v>3103279.3881416484</v>
      </c>
      <c r="F54" s="2"/>
      <c r="G54" s="2"/>
    </row>
    <row r="55" spans="1:7" ht="17.5">
      <c r="A55" s="203"/>
      <c r="B55" s="203"/>
      <c r="C55" s="203"/>
      <c r="D55" s="203"/>
      <c r="E55" s="203"/>
      <c r="F55" s="2"/>
      <c r="G55" s="2"/>
    </row>
    <row r="56" spans="1:7" ht="17.5">
      <c r="A56" s="203"/>
      <c r="B56" s="203"/>
      <c r="C56" s="203"/>
      <c r="D56" s="203"/>
      <c r="E56" s="203"/>
      <c r="F56" s="2"/>
      <c r="G56" s="2"/>
    </row>
    <row r="57" spans="1:7" ht="15" customHeight="1">
      <c r="A57" s="203" t="s">
        <v>298</v>
      </c>
      <c r="B57" s="203"/>
      <c r="C57" s="203"/>
      <c r="D57" s="203"/>
      <c r="E57" s="203"/>
    </row>
    <row r="58" spans="1:7" ht="43" customHeight="1">
      <c r="A58" s="349" t="s">
        <v>299</v>
      </c>
      <c r="B58" s="350"/>
      <c r="C58" s="350"/>
      <c r="D58" s="350"/>
      <c r="E58" s="350"/>
    </row>
    <row r="59" spans="1:7" ht="51.65" customHeight="1">
      <c r="A59" s="349" t="s">
        <v>300</v>
      </c>
      <c r="B59" s="349"/>
      <c r="C59" s="349"/>
      <c r="D59" s="349"/>
      <c r="E59" s="349"/>
    </row>
    <row r="60" spans="1:7" ht="17.5">
      <c r="A60" s="203"/>
      <c r="B60" s="203"/>
      <c r="C60" s="203"/>
      <c r="D60" s="203"/>
      <c r="E60" s="203"/>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6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G99"/>
  <sheetViews>
    <sheetView topLeftCell="A10" zoomScale="80" zoomScaleNormal="100" workbookViewId="0">
      <selection activeCell="A23" sqref="A23"/>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39.65" customHeight="1" thickBot="1">
      <c r="A2" s="280"/>
      <c r="B2" s="5" t="s">
        <v>307</v>
      </c>
      <c r="C2" s="5" t="s">
        <v>308</v>
      </c>
      <c r="D2" s="5" t="s">
        <v>309</v>
      </c>
      <c r="E2" s="5" t="s">
        <v>308</v>
      </c>
    </row>
    <row r="3" spans="1:5" s="2" customFormat="1" ht="27" customHeight="1" thickBot="1">
      <c r="A3" s="343" t="s">
        <v>213</v>
      </c>
      <c r="B3" s="344"/>
      <c r="C3" s="344"/>
      <c r="D3" s="344"/>
      <c r="E3" s="345"/>
    </row>
    <row r="4" spans="1:5">
      <c r="A4" s="61" t="s">
        <v>65</v>
      </c>
      <c r="B4" s="204">
        <v>5312809</v>
      </c>
      <c r="C4" s="8">
        <v>4636886</v>
      </c>
      <c r="D4" s="102">
        <v>1236169.4355251526</v>
      </c>
      <c r="E4" s="103">
        <v>1109727.6469461995</v>
      </c>
    </row>
    <row r="5" spans="1:5">
      <c r="A5" s="7" t="s">
        <v>166</v>
      </c>
      <c r="B5" s="205">
        <v>727967</v>
      </c>
      <c r="C5" s="103">
        <v>875486</v>
      </c>
      <c r="D5" s="103">
        <v>169381.31136860722</v>
      </c>
      <c r="E5" s="103">
        <v>209526.61305762973</v>
      </c>
    </row>
    <row r="6" spans="1:5">
      <c r="A6" s="7" t="s">
        <v>430</v>
      </c>
      <c r="B6" s="205">
        <v>654212</v>
      </c>
      <c r="C6" s="56">
        <v>791098</v>
      </c>
      <c r="D6" s="103">
        <v>152220.20568663039</v>
      </c>
      <c r="E6" s="103">
        <v>189330.36569021636</v>
      </c>
    </row>
    <row r="7" spans="1:5">
      <c r="A7" s="7" t="s">
        <v>167</v>
      </c>
      <c r="B7" s="205">
        <v>524692</v>
      </c>
      <c r="C7" s="56">
        <v>636669</v>
      </c>
      <c r="D7" s="103">
        <v>122083.85685699662</v>
      </c>
      <c r="E7" s="103">
        <v>152371.48190695004</v>
      </c>
    </row>
    <row r="8" spans="1:5">
      <c r="A8" s="7" t="s">
        <v>246</v>
      </c>
      <c r="B8" s="205">
        <v>524194</v>
      </c>
      <c r="C8" s="56">
        <v>636153</v>
      </c>
      <c r="D8" s="103">
        <v>121967.98361952628</v>
      </c>
      <c r="E8" s="103">
        <v>152247.98966111432</v>
      </c>
    </row>
    <row r="9" spans="1:5">
      <c r="A9" s="7" t="s">
        <v>247</v>
      </c>
      <c r="B9" s="206">
        <v>498</v>
      </c>
      <c r="C9" s="10">
        <v>516</v>
      </c>
      <c r="D9" s="104">
        <v>115.87323747033366</v>
      </c>
      <c r="E9" s="103">
        <v>123.49224583572659</v>
      </c>
    </row>
    <row r="10" spans="1:5">
      <c r="A10" s="7" t="s">
        <v>216</v>
      </c>
      <c r="B10" s="205">
        <v>-1016</v>
      </c>
      <c r="C10" s="56">
        <v>-6895</v>
      </c>
      <c r="D10" s="106">
        <v>-236.40001861417471</v>
      </c>
      <c r="E10" s="103">
        <v>-1650.1531686770056</v>
      </c>
    </row>
    <row r="11" spans="1:5">
      <c r="A11" s="7" t="s">
        <v>217</v>
      </c>
      <c r="B11" s="205">
        <v>523676</v>
      </c>
      <c r="C11" s="56">
        <v>629774</v>
      </c>
      <c r="D11" s="103">
        <v>121847.45683838244</v>
      </c>
      <c r="E11" s="103">
        <v>150721.32873827303</v>
      </c>
    </row>
    <row r="12" spans="1:5" ht="25">
      <c r="A12" s="7" t="s">
        <v>248</v>
      </c>
      <c r="B12" s="205">
        <v>523170</v>
      </c>
      <c r="C12" s="56">
        <v>629256</v>
      </c>
      <c r="D12" s="103">
        <v>121729.7221834427</v>
      </c>
      <c r="E12" s="103">
        <v>150597.35784032167</v>
      </c>
    </row>
    <row r="13" spans="1:5">
      <c r="A13" s="7" t="s">
        <v>219</v>
      </c>
      <c r="B13" s="206">
        <v>506</v>
      </c>
      <c r="C13" s="10">
        <v>518</v>
      </c>
      <c r="D13" s="104">
        <v>117.73465493973661</v>
      </c>
      <c r="E13" s="103">
        <v>123.97089795136895</v>
      </c>
    </row>
    <row r="14" spans="1:5">
      <c r="A14" s="7" t="s">
        <v>249</v>
      </c>
      <c r="B14" s="207">
        <v>0.29910369533356501</v>
      </c>
      <c r="C14" s="107">
        <v>0.36298720148939778</v>
      </c>
      <c r="D14" s="108">
        <v>6.9594605457109465E-2</v>
      </c>
      <c r="E14" s="108">
        <v>8.6872295971998317E-2</v>
      </c>
    </row>
    <row r="15" spans="1:5">
      <c r="A15" s="7" t="s">
        <v>221</v>
      </c>
      <c r="B15" s="206">
        <v>1752549394</v>
      </c>
      <c r="C15" s="105">
        <v>1752549394</v>
      </c>
      <c r="D15" s="104">
        <v>1752549394</v>
      </c>
      <c r="E15" s="104">
        <v>1752549394</v>
      </c>
    </row>
    <row r="16" spans="1:5">
      <c r="A16" s="7" t="s">
        <v>250</v>
      </c>
      <c r="B16" s="208">
        <v>-168329</v>
      </c>
      <c r="C16" s="57">
        <v>701043</v>
      </c>
      <c r="D16" s="111">
        <v>-39166.317650891157</v>
      </c>
      <c r="E16" s="103">
        <v>167777.85755313039</v>
      </c>
    </row>
    <row r="17" spans="1:7">
      <c r="A17" s="7" t="s">
        <v>251</v>
      </c>
      <c r="B17" s="208">
        <v>-1044823</v>
      </c>
      <c r="C17" s="57">
        <v>-1019953</v>
      </c>
      <c r="D17" s="111">
        <v>-243106.47307924987</v>
      </c>
      <c r="E17" s="103">
        <v>-244101.3306528815</v>
      </c>
    </row>
    <row r="18" spans="1:7">
      <c r="A18" s="7" t="s">
        <v>252</v>
      </c>
      <c r="B18" s="208">
        <v>1020235</v>
      </c>
      <c r="C18" s="57">
        <v>-51946</v>
      </c>
      <c r="D18" s="111">
        <v>237385.4064870399</v>
      </c>
      <c r="E18" s="103">
        <v>-12432.031399578786</v>
      </c>
    </row>
    <row r="19" spans="1:7" ht="13" thickBot="1">
      <c r="A19" s="62" t="s">
        <v>225</v>
      </c>
      <c r="B19" s="209">
        <v>-192917</v>
      </c>
      <c r="C19" s="60">
        <v>-370856</v>
      </c>
      <c r="D19" s="113">
        <v>-44887.384243101129</v>
      </c>
      <c r="E19" s="103">
        <v>-88755.504499329894</v>
      </c>
    </row>
    <row r="20" spans="1:7" s="2" customFormat="1" ht="39" customHeight="1" thickBot="1">
      <c r="A20" s="3"/>
      <c r="B20" s="5" t="s">
        <v>301</v>
      </c>
      <c r="C20" s="5" t="s">
        <v>310</v>
      </c>
      <c r="D20" s="5" t="s">
        <v>301</v>
      </c>
      <c r="E20" s="5" t="s">
        <v>310</v>
      </c>
    </row>
    <row r="21" spans="1:7" ht="13">
      <c r="A21" s="61" t="s">
        <v>227</v>
      </c>
      <c r="B21" s="8">
        <v>32892029</v>
      </c>
      <c r="C21" s="8">
        <v>32596304</v>
      </c>
      <c r="D21" s="105">
        <v>7646997.1868969845</v>
      </c>
      <c r="E21" s="14">
        <v>7580535.8139534891</v>
      </c>
      <c r="F21" s="2"/>
      <c r="G21" s="2"/>
    </row>
    <row r="22" spans="1:7" ht="13">
      <c r="A22" s="7" t="s">
        <v>81</v>
      </c>
      <c r="B22" s="10">
        <v>5391392</v>
      </c>
      <c r="C22" s="10">
        <v>4501173</v>
      </c>
      <c r="D22" s="105">
        <v>1253433.1481180107</v>
      </c>
      <c r="E22" s="14">
        <v>1046784.4186046512</v>
      </c>
      <c r="F22" s="2"/>
      <c r="G22" s="2"/>
    </row>
    <row r="23" spans="1:7" ht="13">
      <c r="A23" s="7" t="s">
        <v>228</v>
      </c>
      <c r="B23" s="10">
        <v>38283421</v>
      </c>
      <c r="C23" s="10">
        <v>37097477</v>
      </c>
      <c r="D23" s="105">
        <v>8900430.3350149952</v>
      </c>
      <c r="E23" s="14">
        <v>8627320.2325581405</v>
      </c>
      <c r="F23" s="2"/>
      <c r="G23" s="2"/>
    </row>
    <row r="24" spans="1:7" ht="13">
      <c r="A24" s="7" t="s">
        <v>229</v>
      </c>
      <c r="B24" s="10">
        <v>8762747</v>
      </c>
      <c r="C24" s="10">
        <v>8762747</v>
      </c>
      <c r="D24" s="105">
        <v>2037232.2321158717</v>
      </c>
      <c r="E24" s="14">
        <v>2037848.1395348839</v>
      </c>
      <c r="F24" s="2"/>
      <c r="G24" s="2"/>
    </row>
    <row r="25" spans="1:7" ht="13">
      <c r="A25" s="7" t="s">
        <v>253</v>
      </c>
      <c r="B25" s="10">
        <v>18823135</v>
      </c>
      <c r="C25" s="10">
        <v>18295824</v>
      </c>
      <c r="D25" s="105">
        <v>4376150.2336502913</v>
      </c>
      <c r="E25" s="14">
        <v>4254842.7906976743</v>
      </c>
      <c r="F25" s="2"/>
      <c r="G25" s="2"/>
    </row>
    <row r="26" spans="1:7" ht="13">
      <c r="A26" s="7" t="s">
        <v>230</v>
      </c>
      <c r="B26" s="10">
        <v>385947</v>
      </c>
      <c r="C26" s="10">
        <v>132657</v>
      </c>
      <c r="D26" s="105">
        <v>89727.98921256364</v>
      </c>
      <c r="E26" s="14">
        <v>30850.465116279072</v>
      </c>
      <c r="F26" s="2"/>
      <c r="G26" s="2"/>
    </row>
    <row r="27" spans="1:7" ht="13">
      <c r="A27" s="7" t="s">
        <v>86</v>
      </c>
      <c r="B27" s="10">
        <v>19209082</v>
      </c>
      <c r="C27" s="10">
        <v>18428481</v>
      </c>
      <c r="D27" s="105">
        <v>4465878.2228628546</v>
      </c>
      <c r="E27" s="14">
        <v>4285693.2558139535</v>
      </c>
      <c r="F27" s="2"/>
      <c r="G27" s="2"/>
    </row>
    <row r="28" spans="1:7" ht="13">
      <c r="A28" s="7" t="s">
        <v>87</v>
      </c>
      <c r="B28" s="10">
        <v>12972162</v>
      </c>
      <c r="C28" s="10">
        <v>11382254</v>
      </c>
      <c r="D28" s="105">
        <v>3015870.0857880171</v>
      </c>
      <c r="E28" s="14">
        <v>2647035.8139534886</v>
      </c>
      <c r="F28" s="2"/>
      <c r="G28" s="2"/>
    </row>
    <row r="29" spans="1:7" ht="13">
      <c r="A29" s="7" t="s">
        <v>88</v>
      </c>
      <c r="B29" s="10">
        <v>6102177</v>
      </c>
      <c r="C29" s="10">
        <v>7286742</v>
      </c>
      <c r="D29" s="105">
        <v>1418682.0263641223</v>
      </c>
      <c r="E29" s="14">
        <v>1694591.1627906978</v>
      </c>
      <c r="F29" s="2"/>
      <c r="G29" s="2"/>
    </row>
    <row r="30" spans="1:7" ht="13.5" thickBot="1">
      <c r="A30" s="62" t="s">
        <v>89</v>
      </c>
      <c r="B30" s="11">
        <v>19074339</v>
      </c>
      <c r="C30" s="11">
        <v>18668996</v>
      </c>
      <c r="D30" s="105">
        <v>4434552.1121521397</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46.5" customHeight="1" thickBot="1">
      <c r="A33" s="366"/>
      <c r="B33" s="5" t="s">
        <v>309</v>
      </c>
      <c r="C33" s="5" t="s">
        <v>311</v>
      </c>
      <c r="D33" s="5" t="s">
        <v>309</v>
      </c>
      <c r="E33" s="5" t="s">
        <v>311</v>
      </c>
      <c r="F33" s="2"/>
      <c r="G33" s="2"/>
    </row>
    <row r="34" spans="1:7" ht="13">
      <c r="A34" s="61" t="s">
        <v>65</v>
      </c>
      <c r="B34" s="8">
        <v>2516047</v>
      </c>
      <c r="C34" s="8">
        <v>1924505</v>
      </c>
      <c r="D34" s="102">
        <v>585426.72995486064</v>
      </c>
      <c r="E34" s="111">
        <v>460584.1949071415</v>
      </c>
      <c r="F34" s="2"/>
      <c r="G34" s="2"/>
    </row>
    <row r="35" spans="1:7" ht="13">
      <c r="A35" s="7" t="s">
        <v>166</v>
      </c>
      <c r="B35" s="111">
        <v>-19484</v>
      </c>
      <c r="C35" s="111">
        <v>-30082</v>
      </c>
      <c r="D35" s="111">
        <v>-4533.4822467308859</v>
      </c>
      <c r="E35" s="111">
        <v>-7199.4064713766038</v>
      </c>
      <c r="F35" s="2"/>
      <c r="G35" s="2"/>
    </row>
    <row r="36" spans="1:7" ht="13">
      <c r="A36" s="7" t="s">
        <v>430</v>
      </c>
      <c r="B36" s="111">
        <v>-180379</v>
      </c>
      <c r="C36" s="111">
        <v>-40803</v>
      </c>
      <c r="D36" s="111">
        <v>-41970.077714179351</v>
      </c>
      <c r="E36" s="111">
        <v>-9765.2211372774273</v>
      </c>
      <c r="F36" s="2"/>
      <c r="G36" s="2"/>
    </row>
    <row r="37" spans="1:7" ht="13">
      <c r="A37" s="7" t="s">
        <v>167</v>
      </c>
      <c r="B37" s="111">
        <v>-155717</v>
      </c>
      <c r="C37" s="111">
        <v>-42502</v>
      </c>
      <c r="D37" s="111">
        <v>-36231.793010377405</v>
      </c>
      <c r="E37" s="111">
        <v>-10171.836109515605</v>
      </c>
      <c r="F37" s="2"/>
      <c r="G37" s="2"/>
    </row>
    <row r="38" spans="1:7" ht="13">
      <c r="A38" s="7" t="s">
        <v>216</v>
      </c>
      <c r="B38" s="57">
        <v>-2198</v>
      </c>
      <c r="C38" s="57">
        <v>-10553</v>
      </c>
      <c r="D38" s="111">
        <v>-511.42444971846066</v>
      </c>
      <c r="E38" s="111">
        <v>-2525.6078881868657</v>
      </c>
      <c r="F38" s="2"/>
      <c r="G38" s="2"/>
    </row>
    <row r="39" spans="1:7" ht="13">
      <c r="A39" s="7" t="s">
        <v>217</v>
      </c>
      <c r="B39" s="111">
        <v>-157915</v>
      </c>
      <c r="C39" s="111">
        <v>-53055</v>
      </c>
      <c r="D39" s="111">
        <v>-36743.217460095868</v>
      </c>
      <c r="E39" s="210">
        <v>-12697.44399770247</v>
      </c>
      <c r="F39" s="2"/>
      <c r="G39" s="2"/>
    </row>
    <row r="40" spans="1:7" ht="13">
      <c r="A40" s="7" t="s">
        <v>249</v>
      </c>
      <c r="B40" s="114">
        <v>-0.09</v>
      </c>
      <c r="C40" s="114">
        <v>-0.02</v>
      </c>
      <c r="D40" s="114">
        <v>-2.0940946530783194E-2</v>
      </c>
      <c r="E40" s="114">
        <v>-4.7865211564235115E-3</v>
      </c>
      <c r="F40" s="2"/>
      <c r="G40" s="2"/>
    </row>
    <row r="41" spans="1:7" ht="13">
      <c r="A41" s="7" t="s">
        <v>221</v>
      </c>
      <c r="B41" s="10">
        <v>1752549394</v>
      </c>
      <c r="C41" s="10">
        <v>1752549394</v>
      </c>
      <c r="D41" s="104">
        <v>1752549394</v>
      </c>
      <c r="E41" s="104">
        <v>1752549394</v>
      </c>
      <c r="F41" s="2"/>
      <c r="G41" s="2"/>
    </row>
    <row r="42" spans="1:7" ht="13">
      <c r="A42" s="7" t="s">
        <v>250</v>
      </c>
      <c r="B42" s="57">
        <v>-544299</v>
      </c>
      <c r="C42" s="57">
        <v>-28028</v>
      </c>
      <c r="D42" s="111">
        <v>-126645.95839731957</v>
      </c>
      <c r="E42" s="111">
        <v>-6707.8307486119093</v>
      </c>
      <c r="F42" s="2"/>
      <c r="G42" s="2"/>
    </row>
    <row r="43" spans="1:7" ht="13">
      <c r="A43" s="7" t="s">
        <v>251</v>
      </c>
      <c r="B43" s="57">
        <v>-170708</v>
      </c>
      <c r="C43" s="57">
        <v>1066706</v>
      </c>
      <c r="D43" s="111">
        <v>-39719.856670854861</v>
      </c>
      <c r="E43" s="111">
        <v>255290.54183419491</v>
      </c>
      <c r="F43" s="2"/>
      <c r="G43" s="2"/>
    </row>
    <row r="44" spans="1:7" ht="13">
      <c r="A44" s="7" t="s">
        <v>252</v>
      </c>
      <c r="B44" s="57">
        <v>760291</v>
      </c>
      <c r="C44" s="57">
        <v>-51694</v>
      </c>
      <c r="D44" s="111">
        <v>176902.36865372982</v>
      </c>
      <c r="E44" s="111">
        <v>-12371.721233007851</v>
      </c>
      <c r="F44" s="2"/>
      <c r="G44" s="2"/>
    </row>
    <row r="45" spans="1:7" ht="13.5" thickBot="1">
      <c r="A45" s="62" t="s">
        <v>225</v>
      </c>
      <c r="B45" s="60">
        <v>45284</v>
      </c>
      <c r="C45" s="60">
        <v>986984</v>
      </c>
      <c r="D45" s="111">
        <v>10536.553585555401</v>
      </c>
      <c r="E45" s="111">
        <v>236210.98985257515</v>
      </c>
      <c r="F45" s="2"/>
      <c r="G45" s="2"/>
    </row>
    <row r="46" spans="1:7" ht="27.75" customHeight="1" thickBot="1">
      <c r="A46" s="4"/>
      <c r="B46" s="5" t="s">
        <v>301</v>
      </c>
      <c r="C46" s="5" t="s">
        <v>303</v>
      </c>
      <c r="D46" s="5" t="s">
        <v>301</v>
      </c>
      <c r="E46" s="5" t="s">
        <v>303</v>
      </c>
      <c r="F46" s="2"/>
      <c r="G46" s="2"/>
    </row>
    <row r="47" spans="1:7" ht="13">
      <c r="A47" s="61" t="s">
        <v>227</v>
      </c>
      <c r="B47" s="8">
        <v>27124285</v>
      </c>
      <c r="C47" s="8">
        <v>27166500</v>
      </c>
      <c r="D47" s="102">
        <v>6306066.7705112407</v>
      </c>
      <c r="E47" s="30">
        <v>6317790.6976744188</v>
      </c>
      <c r="F47" s="2"/>
      <c r="G47" s="2"/>
    </row>
    <row r="48" spans="1:7" ht="13">
      <c r="A48" s="7" t="s">
        <v>81</v>
      </c>
      <c r="B48" s="10">
        <v>2689189</v>
      </c>
      <c r="C48" s="10">
        <v>2346490</v>
      </c>
      <c r="D48" s="104">
        <v>625203.77560272475</v>
      </c>
      <c r="E48" s="32">
        <v>545695.34883720928</v>
      </c>
      <c r="F48" s="2"/>
      <c r="G48" s="2"/>
    </row>
    <row r="49" spans="1:7" ht="13">
      <c r="A49" s="7" t="s">
        <v>228</v>
      </c>
      <c r="B49" s="10">
        <v>29813474</v>
      </c>
      <c r="C49" s="10">
        <v>29512990</v>
      </c>
      <c r="D49" s="104">
        <v>6931270.5461139651</v>
      </c>
      <c r="E49" s="32">
        <v>6863486.0465116277</v>
      </c>
      <c r="F49" s="2"/>
      <c r="G49" s="2"/>
    </row>
    <row r="50" spans="1:7" ht="13">
      <c r="A50" s="7" t="s">
        <v>229</v>
      </c>
      <c r="B50" s="10">
        <v>8762747</v>
      </c>
      <c r="C50" s="10">
        <v>8762747</v>
      </c>
      <c r="D50" s="104">
        <v>2037232.2321158717</v>
      </c>
      <c r="E50" s="32">
        <v>2037848.1395348839</v>
      </c>
      <c r="F50" s="2"/>
      <c r="G50" s="2"/>
    </row>
    <row r="51" spans="1:7" ht="13">
      <c r="A51" s="7" t="s">
        <v>232</v>
      </c>
      <c r="B51" s="10">
        <v>15101921</v>
      </c>
      <c r="C51" s="10">
        <v>15259836</v>
      </c>
      <c r="D51" s="104">
        <v>3511013.1820612368</v>
      </c>
      <c r="E51" s="32">
        <v>3548799.0697674421</v>
      </c>
      <c r="F51" s="2"/>
      <c r="G51" s="2"/>
    </row>
    <row r="52" spans="1:7" ht="13">
      <c r="A52" s="7" t="s">
        <v>87</v>
      </c>
      <c r="B52" s="10">
        <v>9627735</v>
      </c>
      <c r="C52" s="10">
        <v>8533790</v>
      </c>
      <c r="D52" s="104">
        <v>2238331.4346825378</v>
      </c>
      <c r="E52" s="32">
        <v>1984602.3255813955</v>
      </c>
      <c r="F52" s="2"/>
      <c r="G52" s="2"/>
    </row>
    <row r="53" spans="1:7" ht="13">
      <c r="A53" s="7" t="s">
        <v>88</v>
      </c>
      <c r="B53" s="10">
        <v>5083818</v>
      </c>
      <c r="C53" s="10">
        <v>5719364</v>
      </c>
      <c r="D53" s="104">
        <v>1181925.9293701902</v>
      </c>
      <c r="E53" s="32">
        <v>1330084.6511627908</v>
      </c>
      <c r="F53" s="2"/>
      <c r="G53" s="2"/>
    </row>
    <row r="54" spans="1:7" ht="13.5" thickBot="1">
      <c r="A54" s="65" t="s">
        <v>89</v>
      </c>
      <c r="B54" s="11">
        <v>14711553</v>
      </c>
      <c r="C54" s="11">
        <v>14253154</v>
      </c>
      <c r="D54" s="118">
        <v>3420257.3640527278</v>
      </c>
      <c r="E54" s="118">
        <v>3314686.9767441861</v>
      </c>
      <c r="F54" s="2"/>
      <c r="G54" s="2"/>
    </row>
    <row r="55" spans="1:7" ht="17.5">
      <c r="A55" s="203"/>
      <c r="B55" s="203"/>
      <c r="C55" s="203"/>
      <c r="D55" s="203"/>
      <c r="E55" s="203"/>
      <c r="F55" s="2"/>
      <c r="G55" s="2"/>
    </row>
    <row r="56" spans="1:7" ht="13">
      <c r="F56" s="2"/>
      <c r="G56" s="2"/>
    </row>
    <row r="57" spans="1:7" ht="15" customHeight="1">
      <c r="A57" s="1" t="s">
        <v>304</v>
      </c>
    </row>
    <row r="58" spans="1:7" ht="28" customHeight="1">
      <c r="A58" s="278" t="s">
        <v>305</v>
      </c>
      <c r="B58" s="287"/>
      <c r="C58" s="287"/>
      <c r="D58" s="287"/>
      <c r="E58" s="287"/>
    </row>
    <row r="59" spans="1:7" ht="39.65" customHeight="1">
      <c r="A59" s="278" t="s">
        <v>306</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03"/>
      <c r="B63" s="203"/>
      <c r="C63" s="203"/>
      <c r="D63" s="203"/>
      <c r="E63" s="203"/>
    </row>
    <row r="64" spans="1:7" ht="17.5">
      <c r="A64" s="203"/>
      <c r="B64" s="203"/>
      <c r="C64" s="203"/>
      <c r="D64" s="203"/>
      <c r="E64" s="203"/>
    </row>
    <row r="65" spans="1:5" ht="17.5">
      <c r="A65" s="211" t="s">
        <v>312</v>
      </c>
      <c r="B65" s="211"/>
      <c r="C65" s="211"/>
      <c r="D65" s="203"/>
      <c r="E65" s="203"/>
    </row>
    <row r="66" spans="1:5" ht="17.5">
      <c r="A66" s="211" t="s">
        <v>313</v>
      </c>
      <c r="B66" s="211"/>
      <c r="C66" s="212">
        <v>4.3013000000000003</v>
      </c>
      <c r="D66" s="203"/>
      <c r="E66" s="203"/>
    </row>
    <row r="67" spans="1:5" ht="17.5">
      <c r="A67" s="211" t="s">
        <v>314</v>
      </c>
      <c r="B67" s="211"/>
      <c r="C67" s="170">
        <v>4.3</v>
      </c>
      <c r="D67" s="203"/>
      <c r="E67" s="203"/>
    </row>
    <row r="68" spans="1:5" ht="17.5">
      <c r="A68" s="211"/>
      <c r="B68" s="211"/>
      <c r="C68" s="20"/>
      <c r="D68" s="203"/>
      <c r="E68" s="203"/>
    </row>
    <row r="69" spans="1:5" ht="17.5">
      <c r="A69" s="211" t="s">
        <v>315</v>
      </c>
      <c r="B69" s="211"/>
      <c r="C69" s="20"/>
      <c r="D69" s="203"/>
      <c r="E69" s="203"/>
    </row>
    <row r="70" spans="1:5" ht="17.5">
      <c r="A70" s="211" t="s">
        <v>316</v>
      </c>
      <c r="B70" s="21">
        <f>ROUND(C70,4)</f>
        <v>4.2977999999999996</v>
      </c>
      <c r="C70" s="21">
        <f>C79/3</f>
        <v>4.2978333333333332</v>
      </c>
      <c r="D70" s="213"/>
      <c r="E70" s="203"/>
    </row>
    <row r="71" spans="1:5" ht="17.5">
      <c r="A71" s="211" t="s">
        <v>317</v>
      </c>
      <c r="B71" s="21">
        <f>ROUND(C71,4)</f>
        <v>4.1783999999999999</v>
      </c>
      <c r="C71" s="21">
        <f>C84/3</f>
        <v>4.1783999999999999</v>
      </c>
      <c r="D71" s="203"/>
      <c r="E71" s="203"/>
    </row>
    <row r="72" spans="1:5" ht="17.5">
      <c r="A72" s="211"/>
      <c r="B72" s="211"/>
      <c r="C72" s="21"/>
      <c r="D72" s="203"/>
      <c r="E72" s="203"/>
    </row>
    <row r="73" spans="1:5" ht="17.5">
      <c r="A73" s="211" t="s">
        <v>318</v>
      </c>
      <c r="B73" s="214"/>
      <c r="C73" s="20"/>
      <c r="D73" s="203"/>
      <c r="E73" s="203"/>
    </row>
    <row r="74" spans="1:5" ht="17.5">
      <c r="A74" s="211"/>
      <c r="B74" s="214"/>
      <c r="C74" s="20"/>
      <c r="D74" s="203"/>
      <c r="E74" s="203"/>
    </row>
    <row r="75" spans="1:5" ht="17.5">
      <c r="A75" s="211"/>
      <c r="B75" s="214"/>
      <c r="C75" s="20"/>
      <c r="D75" s="203"/>
      <c r="E75" s="203"/>
    </row>
    <row r="76" spans="1:5" ht="17.5">
      <c r="A76" s="203"/>
      <c r="B76" s="214">
        <v>43553</v>
      </c>
      <c r="C76" s="20">
        <v>4.3013000000000003</v>
      </c>
      <c r="D76" s="203"/>
      <c r="E76" s="203"/>
    </row>
    <row r="77" spans="1:5" ht="17.5">
      <c r="A77" s="211"/>
      <c r="B77" s="214">
        <v>43524</v>
      </c>
      <c r="C77" s="215">
        <v>4.3120000000000003</v>
      </c>
      <c r="D77" s="203"/>
      <c r="E77" s="203"/>
    </row>
    <row r="78" spans="1:5" ht="17.5">
      <c r="A78" s="211"/>
      <c r="B78" s="214">
        <v>43496</v>
      </c>
      <c r="C78" s="216">
        <v>4.2801999999999998</v>
      </c>
      <c r="D78" s="203"/>
      <c r="E78" s="203"/>
    </row>
    <row r="79" spans="1:5" ht="17.5">
      <c r="A79" s="203"/>
      <c r="B79" s="211"/>
      <c r="C79" s="21">
        <f>SUM(C74:C78)</f>
        <v>12.8935</v>
      </c>
      <c r="D79" s="203"/>
      <c r="E79" s="203"/>
    </row>
    <row r="80" spans="1:5" ht="17.5">
      <c r="A80" s="211"/>
      <c r="B80" s="211"/>
      <c r="C80" s="20"/>
      <c r="D80" s="203"/>
      <c r="E80" s="203"/>
    </row>
    <row r="81" spans="1:7" ht="17.5">
      <c r="A81" s="211"/>
      <c r="B81" s="211" t="s">
        <v>257</v>
      </c>
      <c r="C81" s="20">
        <v>4.2084999999999999</v>
      </c>
      <c r="D81" s="203"/>
      <c r="E81" s="203"/>
    </row>
    <row r="82" spans="1:7" ht="17.5">
      <c r="A82" s="203"/>
      <c r="B82" s="211" t="s">
        <v>258</v>
      </c>
      <c r="C82" s="20">
        <v>4.1779000000000002</v>
      </c>
      <c r="D82" s="203"/>
      <c r="E82" s="203"/>
    </row>
    <row r="83" spans="1:7" ht="17.5">
      <c r="A83" s="211"/>
      <c r="B83" s="211" t="s">
        <v>259</v>
      </c>
      <c r="C83" s="171">
        <v>4.1487999999999996</v>
      </c>
      <c r="D83" s="203"/>
      <c r="E83" s="203"/>
    </row>
    <row r="84" spans="1:7" ht="17.5">
      <c r="A84" s="211"/>
      <c r="B84" s="211"/>
      <c r="C84" s="21">
        <f>SUM(C81:C83)</f>
        <v>12.5352</v>
      </c>
      <c r="D84" s="203"/>
      <c r="E84" s="203"/>
    </row>
    <row r="85" spans="1:7" ht="17.5">
      <c r="A85" s="203"/>
      <c r="B85" s="211"/>
      <c r="C85" s="217"/>
      <c r="D85" s="203"/>
      <c r="E85" s="203"/>
      <c r="G85" s="28"/>
    </row>
    <row r="86" spans="1:7" ht="17.5">
      <c r="A86" s="211"/>
      <c r="B86" s="211"/>
      <c r="C86" s="211"/>
      <c r="D86" s="203"/>
      <c r="E86" s="203"/>
      <c r="G86" s="28"/>
    </row>
    <row r="87" spans="1:7" ht="17.5">
      <c r="A87" s="211"/>
      <c r="B87" s="211"/>
      <c r="C87" s="211"/>
      <c r="D87" s="203"/>
      <c r="E87" s="203"/>
      <c r="G87" s="28"/>
    </row>
    <row r="88" spans="1:7" ht="17.5">
      <c r="A88" s="211"/>
      <c r="B88" s="211"/>
      <c r="C88" s="211"/>
      <c r="D88" s="203"/>
      <c r="E88" s="203"/>
      <c r="G88" s="28"/>
    </row>
    <row r="89" spans="1:7" ht="17.5">
      <c r="A89" s="211"/>
      <c r="B89" s="211"/>
      <c r="C89" s="211"/>
      <c r="D89" s="203"/>
      <c r="E89" s="203"/>
      <c r="G89" s="28"/>
    </row>
    <row r="90" spans="1:7" ht="17.5">
      <c r="A90" s="211"/>
      <c r="B90" s="211"/>
      <c r="C90" s="211"/>
      <c r="D90" s="203"/>
      <c r="E90" s="203"/>
      <c r="G90" s="28"/>
    </row>
    <row r="91" spans="1:7" ht="17.5">
      <c r="A91" s="211"/>
      <c r="B91" s="211"/>
      <c r="C91" s="211"/>
      <c r="D91" s="203"/>
      <c r="E91" s="203"/>
      <c r="G91" s="28"/>
    </row>
    <row r="92" spans="1:7" ht="17.5">
      <c r="A92" s="211"/>
      <c r="B92" s="211"/>
      <c r="C92" s="211"/>
      <c r="D92" s="203"/>
      <c r="E92" s="203"/>
      <c r="G92" s="28"/>
    </row>
    <row r="93" spans="1:7" ht="17.5">
      <c r="A93" s="211"/>
      <c r="B93" s="211"/>
      <c r="C93" s="211"/>
      <c r="D93" s="203"/>
      <c r="E93" s="203"/>
      <c r="G93" s="28"/>
    </row>
    <row r="94" spans="1:7" ht="17.5">
      <c r="A94" s="211"/>
      <c r="B94" s="211"/>
      <c r="C94" s="211"/>
      <c r="D94" s="203"/>
      <c r="E94" s="203"/>
      <c r="G94" s="28"/>
    </row>
    <row r="95" spans="1:7" ht="17.5">
      <c r="A95" s="211"/>
      <c r="B95" s="211"/>
      <c r="C95" s="211"/>
      <c r="D95" s="203"/>
      <c r="E95" s="203"/>
      <c r="G95" s="28"/>
    </row>
    <row r="96" spans="1:7" ht="17.5">
      <c r="A96" s="211"/>
      <c r="B96" s="211"/>
      <c r="C96" s="217"/>
      <c r="D96" s="203"/>
      <c r="E96" s="203"/>
      <c r="G96" s="28"/>
    </row>
    <row r="97" spans="1:7" ht="17.5">
      <c r="A97" s="203"/>
      <c r="B97" s="211"/>
      <c r="C97" s="211"/>
      <c r="D97" s="203"/>
      <c r="E97" s="203"/>
      <c r="G97" s="28"/>
    </row>
    <row r="98" spans="1:7" ht="17.5">
      <c r="A98" s="211"/>
      <c r="B98" s="211"/>
      <c r="C98" s="211"/>
      <c r="D98" s="203"/>
      <c r="E98" s="203"/>
      <c r="G98" s="28"/>
    </row>
    <row r="99" spans="1:7" ht="17.5">
      <c r="A99" s="211"/>
      <c r="B99" s="211"/>
      <c r="C99" s="217"/>
      <c r="D99" s="203"/>
      <c r="E99" s="203"/>
      <c r="G99" s="2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68"/>
  <sheetViews>
    <sheetView workbookViewId="0">
      <selection activeCell="A37" sqref="A37"/>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42.75" customHeight="1" thickBot="1">
      <c r="A2" s="280"/>
      <c r="B2" s="5" t="s">
        <v>323</v>
      </c>
      <c r="C2" s="5" t="s">
        <v>324</v>
      </c>
      <c r="D2" s="5" t="s">
        <v>325</v>
      </c>
      <c r="E2" s="5" t="s">
        <v>324</v>
      </c>
    </row>
    <row r="3" spans="1:5" s="2" customFormat="1" ht="27" customHeight="1" thickBot="1">
      <c r="A3" s="343" t="s">
        <v>213</v>
      </c>
      <c r="B3" s="344"/>
      <c r="C3" s="344"/>
      <c r="D3" s="344"/>
      <c r="E3" s="345"/>
    </row>
    <row r="4" spans="1:5">
      <c r="A4" s="61" t="s">
        <v>327</v>
      </c>
      <c r="B4" s="204">
        <v>10397854</v>
      </c>
      <c r="C4" s="8">
        <v>8825534</v>
      </c>
      <c r="D4" s="102">
        <v>2424872.6679104478</v>
      </c>
      <c r="E4" s="103">
        <v>2081739.3560561389</v>
      </c>
    </row>
    <row r="5" spans="1:5">
      <c r="A5" s="7" t="s">
        <v>166</v>
      </c>
      <c r="B5" s="205">
        <v>988623</v>
      </c>
      <c r="C5" s="103">
        <v>954884</v>
      </c>
      <c r="D5" s="103">
        <v>230555.73694029849</v>
      </c>
      <c r="E5" s="103">
        <v>225235.05130321975</v>
      </c>
    </row>
    <row r="6" spans="1:5">
      <c r="A6" s="7" t="s">
        <v>430</v>
      </c>
      <c r="B6" s="205">
        <v>875227</v>
      </c>
      <c r="C6" s="56">
        <v>725367</v>
      </c>
      <c r="D6" s="103">
        <v>204110.77425373133</v>
      </c>
      <c r="E6" s="103">
        <v>171097.29920981248</v>
      </c>
    </row>
    <row r="7" spans="1:5">
      <c r="A7" s="7" t="s">
        <v>167</v>
      </c>
      <c r="B7" s="205">
        <v>666940</v>
      </c>
      <c r="C7" s="56">
        <v>568436</v>
      </c>
      <c r="D7" s="103">
        <v>155536.38059701491</v>
      </c>
      <c r="E7" s="103">
        <v>134080.90576718954</v>
      </c>
    </row>
    <row r="8" spans="1:5">
      <c r="A8" s="7" t="s">
        <v>246</v>
      </c>
      <c r="B8" s="205">
        <v>666097</v>
      </c>
      <c r="C8" s="56">
        <v>567029</v>
      </c>
      <c r="D8" s="103">
        <v>155339.78544776118</v>
      </c>
      <c r="E8" s="103">
        <v>133749.0270079019</v>
      </c>
    </row>
    <row r="9" spans="1:5">
      <c r="A9" s="7" t="s">
        <v>247</v>
      </c>
      <c r="B9" s="206">
        <v>843</v>
      </c>
      <c r="C9" s="10">
        <v>1407</v>
      </c>
      <c r="D9" s="104">
        <v>195.59514925373134</v>
      </c>
      <c r="E9" s="103">
        <v>331.87875928765186</v>
      </c>
    </row>
    <row r="10" spans="1:5">
      <c r="A10" s="7" t="s">
        <v>216</v>
      </c>
      <c r="B10" s="205">
        <v>4065</v>
      </c>
      <c r="C10" s="56">
        <v>3585</v>
      </c>
      <c r="D10" s="106">
        <v>947.99440298507454</v>
      </c>
      <c r="E10" s="103">
        <v>845.61858709753517</v>
      </c>
    </row>
    <row r="11" spans="1:5">
      <c r="A11" s="7" t="s">
        <v>217</v>
      </c>
      <c r="B11" s="205">
        <v>671005</v>
      </c>
      <c r="C11" s="56">
        <v>572021</v>
      </c>
      <c r="D11" s="103">
        <v>156484.375</v>
      </c>
      <c r="E11" s="103">
        <v>134926.52435428707</v>
      </c>
    </row>
    <row r="12" spans="1:5" ht="25">
      <c r="A12" s="7" t="s">
        <v>248</v>
      </c>
      <c r="B12" s="205">
        <v>670143</v>
      </c>
      <c r="C12" s="56">
        <v>570605</v>
      </c>
      <c r="D12" s="103">
        <v>156283.34888059701</v>
      </c>
      <c r="E12" s="103">
        <v>134592.52270314898</v>
      </c>
    </row>
    <row r="13" spans="1:5">
      <c r="A13" s="7" t="s">
        <v>219</v>
      </c>
      <c r="B13" s="206">
        <v>862</v>
      </c>
      <c r="C13" s="10">
        <v>1416</v>
      </c>
      <c r="D13" s="104">
        <v>201.02611940298507</v>
      </c>
      <c r="E13" s="103">
        <v>334.00165113810596</v>
      </c>
    </row>
    <row r="14" spans="1:5">
      <c r="A14" s="7" t="s">
        <v>249</v>
      </c>
      <c r="B14" s="207">
        <v>0.38007316785503392</v>
      </c>
      <c r="C14" s="107">
        <v>0.32354523184411887</v>
      </c>
      <c r="D14" s="108">
        <v>8.8636466384103052E-2</v>
      </c>
      <c r="E14" s="108">
        <v>7.6316837326127818E-2</v>
      </c>
    </row>
    <row r="15" spans="1:5">
      <c r="A15" s="7" t="s">
        <v>221</v>
      </c>
      <c r="B15" s="206">
        <v>1752549394</v>
      </c>
      <c r="C15" s="105">
        <v>1752549394</v>
      </c>
      <c r="D15" s="104">
        <v>1752549394</v>
      </c>
      <c r="E15" s="104">
        <v>1752549394</v>
      </c>
    </row>
    <row r="16" spans="1:5">
      <c r="A16" s="7" t="s">
        <v>250</v>
      </c>
      <c r="B16" s="208">
        <v>1050130</v>
      </c>
      <c r="C16" s="57">
        <v>1257709</v>
      </c>
      <c r="D16" s="111">
        <v>244898.72014925373</v>
      </c>
      <c r="E16" s="103">
        <v>296664.46514919214</v>
      </c>
    </row>
    <row r="17" spans="1:7">
      <c r="A17" s="7" t="s">
        <v>251</v>
      </c>
      <c r="B17" s="208">
        <v>-1889762</v>
      </c>
      <c r="C17" s="57">
        <v>-1485583</v>
      </c>
      <c r="D17" s="111">
        <v>-440709.42164179101</v>
      </c>
      <c r="E17" s="103">
        <v>-350413.67154145538</v>
      </c>
    </row>
    <row r="18" spans="1:7">
      <c r="A18" s="7" t="s">
        <v>252</v>
      </c>
      <c r="B18" s="208">
        <v>973196</v>
      </c>
      <c r="C18" s="57">
        <v>-108392</v>
      </c>
      <c r="D18" s="111">
        <v>226958.02238805967</v>
      </c>
      <c r="E18" s="103">
        <v>-25567.165939379647</v>
      </c>
    </row>
    <row r="19" spans="1:7" ht="13" thickBot="1">
      <c r="A19" s="62" t="s">
        <v>225</v>
      </c>
      <c r="B19" s="209">
        <v>133564</v>
      </c>
      <c r="C19" s="60">
        <v>-336266</v>
      </c>
      <c r="D19" s="113">
        <v>31148.320895522385</v>
      </c>
      <c r="E19" s="103">
        <v>-79317.372331642895</v>
      </c>
    </row>
    <row r="20" spans="1:7" s="2" customFormat="1" ht="39" customHeight="1" thickBot="1">
      <c r="A20" s="3"/>
      <c r="B20" s="5" t="s">
        <v>319</v>
      </c>
      <c r="C20" s="5" t="s">
        <v>310</v>
      </c>
      <c r="D20" s="5" t="s">
        <v>319</v>
      </c>
      <c r="E20" s="5" t="s">
        <v>310</v>
      </c>
    </row>
    <row r="21" spans="1:7" ht="13">
      <c r="A21" s="61" t="s">
        <v>227</v>
      </c>
      <c r="B21" s="8">
        <v>33104419</v>
      </c>
      <c r="C21" s="8">
        <v>32596304</v>
      </c>
      <c r="D21" s="105">
        <v>7785611.2417685799</v>
      </c>
      <c r="E21" s="14">
        <v>7580535.8139534891</v>
      </c>
      <c r="F21" s="2"/>
      <c r="G21" s="2"/>
    </row>
    <row r="22" spans="1:7" ht="13">
      <c r="A22" s="7" t="s">
        <v>81</v>
      </c>
      <c r="B22" s="10">
        <v>6079080</v>
      </c>
      <c r="C22" s="10">
        <v>4501173</v>
      </c>
      <c r="D22" s="105">
        <v>1429698.9651928504</v>
      </c>
      <c r="E22" s="14">
        <v>1046784.4186046512</v>
      </c>
      <c r="F22" s="2"/>
      <c r="G22" s="2"/>
    </row>
    <row r="23" spans="1:7" ht="13">
      <c r="A23" s="7" t="s">
        <v>228</v>
      </c>
      <c r="B23" s="10">
        <v>39183499</v>
      </c>
      <c r="C23" s="10">
        <v>37097477</v>
      </c>
      <c r="D23" s="105">
        <v>9215310.2069614306</v>
      </c>
      <c r="E23" s="14">
        <v>8627320.2325581405</v>
      </c>
      <c r="F23" s="2"/>
      <c r="G23" s="2"/>
    </row>
    <row r="24" spans="1:7" ht="13">
      <c r="A24" s="7" t="s">
        <v>229</v>
      </c>
      <c r="B24" s="10">
        <v>8762747</v>
      </c>
      <c r="C24" s="10">
        <v>8762747</v>
      </c>
      <c r="D24" s="105">
        <v>2060853.0103480716</v>
      </c>
      <c r="E24" s="14">
        <v>2037848.1395348839</v>
      </c>
      <c r="F24" s="2"/>
      <c r="G24" s="2"/>
    </row>
    <row r="25" spans="1:7" ht="13">
      <c r="A25" s="7" t="s">
        <v>253</v>
      </c>
      <c r="B25" s="10">
        <v>18970129</v>
      </c>
      <c r="C25" s="10">
        <v>18295824</v>
      </c>
      <c r="D25" s="105">
        <v>4461460.2539981185</v>
      </c>
      <c r="E25" s="14">
        <v>4254842.7906976743</v>
      </c>
      <c r="F25" s="2"/>
      <c r="G25" s="2"/>
    </row>
    <row r="26" spans="1:7" ht="13">
      <c r="A26" s="7" t="s">
        <v>230</v>
      </c>
      <c r="B26" s="10">
        <v>386282</v>
      </c>
      <c r="C26" s="10">
        <v>132657</v>
      </c>
      <c r="D26" s="105">
        <v>90847.130761994355</v>
      </c>
      <c r="E26" s="14">
        <v>30850.465116279072</v>
      </c>
      <c r="F26" s="2"/>
      <c r="G26" s="2"/>
    </row>
    <row r="27" spans="1:7" ht="13">
      <c r="A27" s="7" t="s">
        <v>86</v>
      </c>
      <c r="B27" s="10">
        <v>19356411</v>
      </c>
      <c r="C27" s="10">
        <v>18428481</v>
      </c>
      <c r="D27" s="105">
        <v>4552307.3847601134</v>
      </c>
      <c r="E27" s="14">
        <v>4285693.2558139535</v>
      </c>
      <c r="F27" s="2"/>
      <c r="G27" s="2"/>
    </row>
    <row r="28" spans="1:7" ht="13">
      <c r="A28" s="7" t="s">
        <v>87</v>
      </c>
      <c r="B28" s="10">
        <v>13043351</v>
      </c>
      <c r="C28" s="10">
        <v>11382254</v>
      </c>
      <c r="D28" s="105">
        <v>3067580.1975540924</v>
      </c>
      <c r="E28" s="14">
        <v>2647035.8139534886</v>
      </c>
      <c r="F28" s="2"/>
      <c r="G28" s="2"/>
    </row>
    <row r="29" spans="1:7" ht="13">
      <c r="A29" s="7" t="s">
        <v>88</v>
      </c>
      <c r="B29" s="10">
        <v>6783737</v>
      </c>
      <c r="C29" s="10">
        <v>7286742</v>
      </c>
      <c r="D29" s="105">
        <v>1595422.624647225</v>
      </c>
      <c r="E29" s="14">
        <v>1694591.1627906978</v>
      </c>
      <c r="F29" s="2"/>
      <c r="G29" s="2"/>
    </row>
    <row r="30" spans="1:7" ht="13.5" thickBot="1">
      <c r="A30" s="62" t="s">
        <v>89</v>
      </c>
      <c r="B30" s="11">
        <v>19827088</v>
      </c>
      <c r="C30" s="11">
        <v>18668996</v>
      </c>
      <c r="D30" s="105">
        <v>4663002.8222013172</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46.5" customHeight="1" thickBot="1">
      <c r="A33" s="366"/>
      <c r="B33" s="5" t="s">
        <v>325</v>
      </c>
      <c r="C33" s="5" t="s">
        <v>326</v>
      </c>
      <c r="D33" s="5" t="s">
        <v>325</v>
      </c>
      <c r="E33" s="5" t="s">
        <v>326</v>
      </c>
      <c r="F33" s="2"/>
      <c r="G33" s="2"/>
    </row>
    <row r="34" spans="1:7" ht="13">
      <c r="A34" s="61" t="s">
        <v>65</v>
      </c>
      <c r="B34" s="8">
        <v>4877470</v>
      </c>
      <c r="C34" s="8">
        <v>3711779</v>
      </c>
      <c r="D34" s="102">
        <v>1137469.6828358208</v>
      </c>
      <c r="E34" s="111">
        <v>875522.82108739251</v>
      </c>
      <c r="F34" s="2"/>
      <c r="G34" s="2"/>
    </row>
    <row r="35" spans="1:7" ht="13">
      <c r="A35" s="7" t="s">
        <v>166</v>
      </c>
      <c r="B35" s="111">
        <v>6407</v>
      </c>
      <c r="C35" s="111">
        <v>-36441</v>
      </c>
      <c r="D35" s="111">
        <v>1494.169776119403</v>
      </c>
      <c r="E35" s="111">
        <v>-8595.5891024885022</v>
      </c>
      <c r="F35" s="2"/>
      <c r="G35" s="2"/>
    </row>
    <row r="36" spans="1:7" ht="13">
      <c r="A36" s="7" t="s">
        <v>430</v>
      </c>
      <c r="B36" s="111">
        <v>-516207</v>
      </c>
      <c r="C36" s="111">
        <v>-1007731</v>
      </c>
      <c r="D36" s="111">
        <v>-120384.09514925373</v>
      </c>
      <c r="E36" s="111">
        <v>-237700.43637221374</v>
      </c>
      <c r="F36" s="2"/>
      <c r="G36" s="2"/>
    </row>
    <row r="37" spans="1:7" ht="13">
      <c r="A37" s="7" t="s">
        <v>167</v>
      </c>
      <c r="B37" s="111">
        <v>-613022</v>
      </c>
      <c r="C37" s="111">
        <v>-1011726</v>
      </c>
      <c r="D37" s="111">
        <v>-142962.22014925373</v>
      </c>
      <c r="E37" s="111">
        <v>-238642.76447694306</v>
      </c>
      <c r="F37" s="2"/>
      <c r="G37" s="2"/>
    </row>
    <row r="38" spans="1:7" ht="13">
      <c r="A38" s="7" t="s">
        <v>216</v>
      </c>
      <c r="B38" s="57">
        <v>-2629</v>
      </c>
      <c r="C38" s="57">
        <v>-10549</v>
      </c>
      <c r="D38" s="111">
        <v>-613.10634328358208</v>
      </c>
      <c r="E38" s="111">
        <v>-2488.2651256044346</v>
      </c>
      <c r="F38" s="2"/>
      <c r="G38" s="2"/>
    </row>
    <row r="39" spans="1:7" ht="13">
      <c r="A39" s="7" t="s">
        <v>217</v>
      </c>
      <c r="B39" s="111">
        <v>-615651</v>
      </c>
      <c r="C39" s="111">
        <v>-1022275</v>
      </c>
      <c r="D39" s="111">
        <v>-143575.32649253731</v>
      </c>
      <c r="E39" s="210">
        <v>-241131.0296025475</v>
      </c>
      <c r="F39" s="2"/>
      <c r="G39" s="2"/>
    </row>
    <row r="40" spans="1:7" ht="13">
      <c r="A40" s="7" t="s">
        <v>249</v>
      </c>
      <c r="B40" s="114">
        <v>-0.35</v>
      </c>
      <c r="C40" s="114">
        <v>-0.57999999999999996</v>
      </c>
      <c r="D40" s="114">
        <v>-8.1623134328358202E-2</v>
      </c>
      <c r="E40" s="114">
        <v>-0.13680858591815073</v>
      </c>
      <c r="F40" s="2"/>
      <c r="G40" s="2"/>
    </row>
    <row r="41" spans="1:7" ht="13">
      <c r="A41" s="7" t="s">
        <v>221</v>
      </c>
      <c r="B41" s="10">
        <v>1752549394</v>
      </c>
      <c r="C41" s="10">
        <v>1752549394</v>
      </c>
      <c r="D41" s="104">
        <v>1752549394</v>
      </c>
      <c r="E41" s="104">
        <v>1752549394</v>
      </c>
      <c r="F41" s="2"/>
      <c r="G41" s="2"/>
    </row>
    <row r="42" spans="1:7" ht="13">
      <c r="A42" s="7" t="s">
        <v>250</v>
      </c>
      <c r="B42" s="57">
        <v>-114412</v>
      </c>
      <c r="C42" s="57">
        <v>-65123</v>
      </c>
      <c r="D42" s="111">
        <v>-26681.902985074626</v>
      </c>
      <c r="E42" s="111">
        <v>-15361.009553013328</v>
      </c>
      <c r="F42" s="2"/>
      <c r="G42" s="2"/>
    </row>
    <row r="43" spans="1:7" ht="13">
      <c r="A43" s="7" t="s">
        <v>251</v>
      </c>
      <c r="B43" s="57">
        <v>226840</v>
      </c>
      <c r="C43" s="57">
        <v>192724</v>
      </c>
      <c r="D43" s="111">
        <v>52901.119402985074</v>
      </c>
      <c r="E43" s="111">
        <v>45459.134331878762</v>
      </c>
      <c r="F43" s="2"/>
      <c r="G43" s="2"/>
    </row>
    <row r="44" spans="1:7" ht="13">
      <c r="A44" s="7" t="s">
        <v>252</v>
      </c>
      <c r="B44" s="57">
        <v>634769</v>
      </c>
      <c r="C44" s="57">
        <v>-201294</v>
      </c>
      <c r="D44" s="111">
        <v>148033.81529850746</v>
      </c>
      <c r="E44" s="111">
        <v>-47479.599127255577</v>
      </c>
      <c r="F44" s="2"/>
      <c r="G44" s="2"/>
    </row>
    <row r="45" spans="1:7" ht="13.5" thickBot="1">
      <c r="A45" s="62" t="s">
        <v>225</v>
      </c>
      <c r="B45" s="60">
        <v>747197</v>
      </c>
      <c r="C45" s="60">
        <v>-73693</v>
      </c>
      <c r="D45" s="111">
        <v>174253.0317164179</v>
      </c>
      <c r="E45" s="111">
        <v>-17382.47434839014</v>
      </c>
      <c r="F45" s="2"/>
      <c r="G45" s="2"/>
    </row>
    <row r="46" spans="1:7" ht="27.75" customHeight="1" thickBot="1">
      <c r="A46" s="4"/>
      <c r="B46" s="5" t="s">
        <v>319</v>
      </c>
      <c r="C46" s="5" t="s">
        <v>303</v>
      </c>
      <c r="D46" s="5" t="s">
        <v>319</v>
      </c>
      <c r="E46" s="5" t="s">
        <v>303</v>
      </c>
      <c r="F46" s="2"/>
      <c r="G46" s="2"/>
    </row>
    <row r="47" spans="1:7" ht="13">
      <c r="A47" s="61" t="s">
        <v>227</v>
      </c>
      <c r="B47" s="8">
        <v>26509155</v>
      </c>
      <c r="C47" s="8">
        <v>27166500</v>
      </c>
      <c r="D47" s="102">
        <v>6234515.3461900288</v>
      </c>
      <c r="E47" s="30">
        <v>6317790.6976744188</v>
      </c>
      <c r="F47" s="2"/>
      <c r="G47" s="2"/>
    </row>
    <row r="48" spans="1:7" ht="13">
      <c r="A48" s="7" t="s">
        <v>81</v>
      </c>
      <c r="B48" s="10">
        <v>2668221</v>
      </c>
      <c r="C48" s="10">
        <v>2346490</v>
      </c>
      <c r="D48" s="104">
        <v>627521.40169332083</v>
      </c>
      <c r="E48" s="32">
        <v>545695.34883720928</v>
      </c>
      <c r="F48" s="2"/>
      <c r="G48" s="2"/>
    </row>
    <row r="49" spans="1:7" ht="13">
      <c r="A49" s="7" t="s">
        <v>228</v>
      </c>
      <c r="B49" s="10">
        <v>29177376</v>
      </c>
      <c r="C49" s="10">
        <v>29512990</v>
      </c>
      <c r="D49" s="104">
        <v>6862035.7478833497</v>
      </c>
      <c r="E49" s="32">
        <v>6863486.0465116277</v>
      </c>
      <c r="F49" s="2"/>
      <c r="G49" s="2"/>
    </row>
    <row r="50" spans="1:7" ht="13">
      <c r="A50" s="7" t="s">
        <v>229</v>
      </c>
      <c r="B50" s="10">
        <v>8762747</v>
      </c>
      <c r="C50" s="10">
        <v>8762747</v>
      </c>
      <c r="D50" s="104">
        <v>2060853.0103480716</v>
      </c>
      <c r="E50" s="32">
        <v>2037848.1395348839</v>
      </c>
      <c r="F50" s="2"/>
      <c r="G50" s="2"/>
    </row>
    <row r="51" spans="1:7" ht="13">
      <c r="A51" s="7" t="s">
        <v>232</v>
      </c>
      <c r="B51" s="10">
        <v>14644185</v>
      </c>
      <c r="C51" s="10">
        <v>15259836</v>
      </c>
      <c r="D51" s="104">
        <v>3444069.8494825964</v>
      </c>
      <c r="E51" s="32">
        <v>3548799.0697674421</v>
      </c>
      <c r="F51" s="2"/>
      <c r="G51" s="2"/>
    </row>
    <row r="52" spans="1:7" ht="13">
      <c r="A52" s="7" t="s">
        <v>87</v>
      </c>
      <c r="B52" s="10">
        <v>9773936</v>
      </c>
      <c r="C52" s="10">
        <v>8533790</v>
      </c>
      <c r="D52" s="104">
        <v>2298667.9209783631</v>
      </c>
      <c r="E52" s="32">
        <v>1984602.3255813955</v>
      </c>
      <c r="F52" s="2"/>
      <c r="G52" s="2"/>
    </row>
    <row r="53" spans="1:7" ht="13">
      <c r="A53" s="7" t="s">
        <v>88</v>
      </c>
      <c r="B53" s="10">
        <v>4759255</v>
      </c>
      <c r="C53" s="10">
        <v>5719364</v>
      </c>
      <c r="D53" s="104">
        <v>1119297.9774223894</v>
      </c>
      <c r="E53" s="32">
        <v>1330084.6511627908</v>
      </c>
      <c r="F53" s="2"/>
      <c r="G53" s="2"/>
    </row>
    <row r="54" spans="1:7" ht="13.5" thickBot="1">
      <c r="A54" s="65" t="s">
        <v>89</v>
      </c>
      <c r="B54" s="11">
        <v>14533191</v>
      </c>
      <c r="C54" s="11">
        <v>14253154</v>
      </c>
      <c r="D54" s="118">
        <v>3417965.8984007528</v>
      </c>
      <c r="E54" s="118">
        <v>3314686.9767441861</v>
      </c>
      <c r="F54" s="2"/>
      <c r="G54" s="2"/>
    </row>
    <row r="55" spans="1:7" ht="17.5">
      <c r="A55" s="203"/>
      <c r="B55" s="203"/>
      <c r="C55" s="203"/>
      <c r="D55" s="203"/>
      <c r="E55" s="203"/>
      <c r="F55" s="2"/>
      <c r="G55" s="2"/>
    </row>
    <row r="56" spans="1:7" ht="13">
      <c r="F56" s="2"/>
      <c r="G56" s="2"/>
    </row>
    <row r="57" spans="1:7" ht="15" customHeight="1">
      <c r="A57" s="1" t="s">
        <v>320</v>
      </c>
    </row>
    <row r="58" spans="1:7" ht="28" customHeight="1">
      <c r="A58" s="278" t="s">
        <v>321</v>
      </c>
      <c r="B58" s="287"/>
      <c r="C58" s="287"/>
      <c r="D58" s="287"/>
      <c r="E58" s="287"/>
    </row>
    <row r="59" spans="1:7" ht="39.65" customHeight="1">
      <c r="A59" s="278" t="s">
        <v>322</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11"/>
      <c r="B63" s="211"/>
      <c r="C63" s="211"/>
      <c r="D63" s="203"/>
      <c r="E63" s="203"/>
      <c r="G63" s="28"/>
    </row>
    <row r="64" spans="1:7" ht="17.5">
      <c r="A64" s="211"/>
      <c r="B64" s="211"/>
      <c r="C64" s="211"/>
      <c r="D64" s="203"/>
      <c r="E64" s="203"/>
      <c r="G64" s="28"/>
    </row>
    <row r="65" spans="1:7" ht="17.5">
      <c r="A65" s="211"/>
      <c r="B65" s="211"/>
      <c r="C65" s="217"/>
      <c r="D65" s="203"/>
      <c r="E65" s="203"/>
      <c r="G65" s="28"/>
    </row>
    <row r="66" spans="1:7" ht="17.5">
      <c r="A66" s="203"/>
      <c r="B66" s="211"/>
      <c r="C66" s="211"/>
      <c r="D66" s="203"/>
      <c r="E66" s="203"/>
      <c r="G66" s="28"/>
    </row>
    <row r="67" spans="1:7" ht="17.5">
      <c r="A67" s="211"/>
      <c r="B67" s="211"/>
      <c r="C67" s="211"/>
      <c r="D67" s="203"/>
      <c r="E67" s="203"/>
      <c r="G67" s="28"/>
    </row>
    <row r="68" spans="1:7" ht="17.5">
      <c r="A68" s="211"/>
      <c r="B68" s="211"/>
      <c r="C68" s="217"/>
      <c r="D68" s="203"/>
      <c r="E68" s="203"/>
      <c r="G68" s="2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68"/>
  <sheetViews>
    <sheetView workbookViewId="0">
      <selection activeCell="A37" sqref="A37"/>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63.75" customHeight="1" thickBot="1">
      <c r="A2" s="280"/>
      <c r="B2" s="5" t="s">
        <v>328</v>
      </c>
      <c r="C2" s="5" t="s">
        <v>329</v>
      </c>
      <c r="D2" s="5" t="s">
        <v>328</v>
      </c>
      <c r="E2" s="5" t="s">
        <v>329</v>
      </c>
    </row>
    <row r="3" spans="1:5" s="2" customFormat="1" ht="27" customHeight="1" thickBot="1">
      <c r="A3" s="343" t="s">
        <v>213</v>
      </c>
      <c r="B3" s="344"/>
      <c r="C3" s="344"/>
      <c r="D3" s="344"/>
      <c r="E3" s="345"/>
    </row>
    <row r="4" spans="1:5">
      <c r="A4" s="61" t="s">
        <v>327</v>
      </c>
      <c r="B4" s="204">
        <v>15259646</v>
      </c>
      <c r="C4" s="8">
        <v>13301802</v>
      </c>
      <c r="D4" s="102">
        <v>3541671.5406396505</v>
      </c>
      <c r="E4" s="103">
        <v>3127260.3738098037</v>
      </c>
    </row>
    <row r="5" spans="1:5">
      <c r="A5" s="7" t="s">
        <v>166</v>
      </c>
      <c r="B5" s="205">
        <v>1318795</v>
      </c>
      <c r="C5" s="103">
        <v>1305602</v>
      </c>
      <c r="D5" s="103">
        <v>306084.34294202289</v>
      </c>
      <c r="E5" s="103">
        <v>306947.69013753382</v>
      </c>
    </row>
    <row r="6" spans="1:5">
      <c r="A6" s="7" t="s">
        <v>430</v>
      </c>
      <c r="B6" s="205">
        <v>1105252</v>
      </c>
      <c r="C6" s="56">
        <v>1088195</v>
      </c>
      <c r="D6" s="103">
        <v>256522.30422875177</v>
      </c>
      <c r="E6" s="103">
        <v>255835.19454566829</v>
      </c>
    </row>
    <row r="7" spans="1:5">
      <c r="A7" s="7" t="s">
        <v>167</v>
      </c>
      <c r="B7" s="205">
        <v>854491</v>
      </c>
      <c r="C7" s="56">
        <v>854880</v>
      </c>
      <c r="D7" s="103">
        <v>198322.192823655</v>
      </c>
      <c r="E7" s="103">
        <v>200982.72011284824</v>
      </c>
    </row>
    <row r="8" spans="1:5">
      <c r="A8" s="7" t="s">
        <v>246</v>
      </c>
      <c r="B8" s="205">
        <v>854350</v>
      </c>
      <c r="C8" s="56">
        <v>852859</v>
      </c>
      <c r="D8" s="103">
        <v>198289.46757647494</v>
      </c>
      <c r="E8" s="103">
        <v>200507.5819913013</v>
      </c>
    </row>
    <row r="9" spans="1:5">
      <c r="A9" s="7" t="s">
        <v>247</v>
      </c>
      <c r="B9" s="206">
        <v>141</v>
      </c>
      <c r="C9" s="10">
        <v>2021</v>
      </c>
      <c r="D9" s="104">
        <v>32.725247180058489</v>
      </c>
      <c r="E9" s="103">
        <v>475.13812154696137</v>
      </c>
    </row>
    <row r="10" spans="1:5">
      <c r="A10" s="7" t="s">
        <v>216</v>
      </c>
      <c r="B10" s="205">
        <v>9215</v>
      </c>
      <c r="C10" s="56">
        <v>-621</v>
      </c>
      <c r="D10" s="106">
        <v>2138.7457642853824</v>
      </c>
      <c r="E10" s="103">
        <v>-145.99741389443989</v>
      </c>
    </row>
    <row r="11" spans="1:5">
      <c r="A11" s="7" t="s">
        <v>217</v>
      </c>
      <c r="B11" s="205">
        <v>863706</v>
      </c>
      <c r="C11" s="56">
        <v>854259</v>
      </c>
      <c r="D11" s="103">
        <v>200460.93858794039</v>
      </c>
      <c r="E11" s="103">
        <v>200836.72269895382</v>
      </c>
    </row>
    <row r="12" spans="1:5" ht="25">
      <c r="A12" s="7" t="s">
        <v>248</v>
      </c>
      <c r="B12" s="205">
        <v>863534</v>
      </c>
      <c r="C12" s="56">
        <v>852228</v>
      </c>
      <c r="D12" s="103">
        <v>200421.01842825976</v>
      </c>
      <c r="E12" s="103">
        <v>200359.23357235218</v>
      </c>
    </row>
    <row r="13" spans="1:5">
      <c r="A13" s="7" t="s">
        <v>219</v>
      </c>
      <c r="B13" s="206">
        <v>172</v>
      </c>
      <c r="C13" s="10">
        <v>2031</v>
      </c>
      <c r="D13" s="104">
        <v>39.920159680638719</v>
      </c>
      <c r="E13" s="103">
        <v>477.48912660162222</v>
      </c>
    </row>
    <row r="14" spans="1:5">
      <c r="A14" s="7" t="s">
        <v>249</v>
      </c>
      <c r="B14" s="207">
        <v>0.48748982649215994</v>
      </c>
      <c r="C14" s="107">
        <v>0.48663906587730676</v>
      </c>
      <c r="D14" s="108">
        <v>0.11314344021077842</v>
      </c>
      <c r="E14" s="108">
        <v>0.11440909036729911</v>
      </c>
    </row>
    <row r="15" spans="1:5">
      <c r="A15" s="7" t="s">
        <v>221</v>
      </c>
      <c r="B15" s="206">
        <v>1752549394</v>
      </c>
      <c r="C15" s="105">
        <v>1752549394</v>
      </c>
      <c r="D15" s="104">
        <v>1752549394</v>
      </c>
      <c r="E15" s="104">
        <v>1752549394</v>
      </c>
    </row>
    <row r="16" spans="1:5">
      <c r="A16" s="7" t="s">
        <v>250</v>
      </c>
      <c r="B16" s="208">
        <v>1438150</v>
      </c>
      <c r="C16" s="57">
        <v>2445785</v>
      </c>
      <c r="D16" s="111">
        <v>333785.91653901496</v>
      </c>
      <c r="E16" s="103">
        <v>575005.28976137296</v>
      </c>
    </row>
    <row r="17" spans="1:7">
      <c r="A17" s="7" t="s">
        <v>251</v>
      </c>
      <c r="B17" s="208">
        <v>-3566426</v>
      </c>
      <c r="C17" s="57">
        <v>-2323471</v>
      </c>
      <c r="D17" s="111">
        <v>-827745.90354175365</v>
      </c>
      <c r="E17" s="103">
        <v>-546249.20653579407</v>
      </c>
    </row>
    <row r="18" spans="1:7">
      <c r="A18" s="7" t="s">
        <v>252</v>
      </c>
      <c r="B18" s="208">
        <v>1911839</v>
      </c>
      <c r="C18" s="57">
        <v>-178687</v>
      </c>
      <c r="D18" s="111">
        <v>443726.26839344564</v>
      </c>
      <c r="E18" s="103">
        <v>-42009.404020218644</v>
      </c>
    </row>
    <row r="19" spans="1:7" ht="13" thickBot="1">
      <c r="A19" s="62" t="s">
        <v>225</v>
      </c>
      <c r="B19" s="209">
        <v>-216437</v>
      </c>
      <c r="C19" s="60">
        <v>-56373</v>
      </c>
      <c r="D19" s="113">
        <v>-50233.718609293042</v>
      </c>
      <c r="E19" s="103">
        <v>-13253.320794639709</v>
      </c>
    </row>
    <row r="20" spans="1:7" s="2" customFormat="1" ht="39" customHeight="1" thickBot="1">
      <c r="A20" s="3"/>
      <c r="B20" s="5" t="s">
        <v>330</v>
      </c>
      <c r="C20" s="5" t="s">
        <v>331</v>
      </c>
      <c r="D20" s="5" t="s">
        <v>330</v>
      </c>
      <c r="E20" s="5" t="s">
        <v>331</v>
      </c>
    </row>
    <row r="21" spans="1:7" ht="13">
      <c r="A21" s="61" t="s">
        <v>227</v>
      </c>
      <c r="B21" s="8">
        <v>34733741</v>
      </c>
      <c r="C21" s="8">
        <v>32596304</v>
      </c>
      <c r="D21" s="105">
        <v>7941682.1382842511</v>
      </c>
      <c r="E21" s="14">
        <v>7580535.8139534891</v>
      </c>
      <c r="F21" s="2"/>
      <c r="G21" s="2"/>
    </row>
    <row r="22" spans="1:7" ht="13">
      <c r="A22" s="7" t="s">
        <v>81</v>
      </c>
      <c r="B22" s="10">
        <v>6489378</v>
      </c>
      <c r="C22" s="10">
        <v>4501173</v>
      </c>
      <c r="D22" s="105">
        <v>1483761.2035851474</v>
      </c>
      <c r="E22" s="14">
        <v>1046784.4186046512</v>
      </c>
      <c r="F22" s="2"/>
      <c r="G22" s="2"/>
    </row>
    <row r="23" spans="1:7" ht="13">
      <c r="A23" s="7" t="s">
        <v>228</v>
      </c>
      <c r="B23" s="10">
        <v>41223119</v>
      </c>
      <c r="C23" s="10">
        <v>37097477</v>
      </c>
      <c r="D23" s="105">
        <v>9425443.341869399</v>
      </c>
      <c r="E23" s="14">
        <v>8627320.2325581405</v>
      </c>
      <c r="F23" s="2"/>
      <c r="G23" s="2"/>
    </row>
    <row r="24" spans="1:7" ht="13">
      <c r="A24" s="7" t="s">
        <v>229</v>
      </c>
      <c r="B24" s="10">
        <v>8762747</v>
      </c>
      <c r="C24" s="10">
        <v>8762747</v>
      </c>
      <c r="D24" s="105">
        <v>2003554.7375160053</v>
      </c>
      <c r="E24" s="14">
        <v>2037848.1395348839</v>
      </c>
      <c r="F24" s="2"/>
      <c r="G24" s="2"/>
    </row>
    <row r="25" spans="1:7" ht="13">
      <c r="A25" s="7" t="s">
        <v>253</v>
      </c>
      <c r="B25" s="10">
        <v>19168281</v>
      </c>
      <c r="C25" s="10">
        <v>18295824</v>
      </c>
      <c r="D25" s="105">
        <v>4382723.8430583505</v>
      </c>
      <c r="E25" s="14">
        <v>4254842.7906976743</v>
      </c>
      <c r="F25" s="2"/>
      <c r="G25" s="2"/>
    </row>
    <row r="26" spans="1:7" ht="13">
      <c r="A26" s="7" t="s">
        <v>230</v>
      </c>
      <c r="B26" s="10">
        <v>901613</v>
      </c>
      <c r="C26" s="10">
        <v>132657</v>
      </c>
      <c r="D26" s="105">
        <v>206148.93908907994</v>
      </c>
      <c r="E26" s="14">
        <v>30850.465116279072</v>
      </c>
      <c r="F26" s="2"/>
      <c r="G26" s="2"/>
    </row>
    <row r="27" spans="1:7" ht="13">
      <c r="A27" s="7" t="s">
        <v>86</v>
      </c>
      <c r="B27" s="10">
        <v>20069894</v>
      </c>
      <c r="C27" s="10">
        <v>18428481</v>
      </c>
      <c r="D27" s="105">
        <v>4588872.7821474299</v>
      </c>
      <c r="E27" s="14">
        <v>4285693.2558139535</v>
      </c>
      <c r="F27" s="2"/>
      <c r="G27" s="2"/>
    </row>
    <row r="28" spans="1:7" ht="13">
      <c r="A28" s="7" t="s">
        <v>87</v>
      </c>
      <c r="B28" s="10">
        <v>13632658</v>
      </c>
      <c r="C28" s="10">
        <v>11382254</v>
      </c>
      <c r="D28" s="105">
        <v>3117033.5650265231</v>
      </c>
      <c r="E28" s="14">
        <v>2647035.8139534886</v>
      </c>
      <c r="F28" s="2"/>
      <c r="G28" s="2"/>
    </row>
    <row r="29" spans="1:7" ht="13">
      <c r="A29" s="7" t="s">
        <v>88</v>
      </c>
      <c r="B29" s="10">
        <v>7520567</v>
      </c>
      <c r="C29" s="10">
        <v>7286742</v>
      </c>
      <c r="D29" s="105">
        <v>1719536.9946954455</v>
      </c>
      <c r="E29" s="14">
        <v>1694591.1627906978</v>
      </c>
      <c r="F29" s="2"/>
      <c r="G29" s="2"/>
    </row>
    <row r="30" spans="1:7" ht="13.5" thickBot="1">
      <c r="A30" s="62" t="s">
        <v>89</v>
      </c>
      <c r="B30" s="11">
        <v>21153225</v>
      </c>
      <c r="C30" s="11">
        <v>18668996</v>
      </c>
      <c r="D30" s="105">
        <v>4836570.5597219681</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62.25" customHeight="1" thickBot="1">
      <c r="A33" s="366"/>
      <c r="B33" s="5" t="s">
        <v>332</v>
      </c>
      <c r="C33" s="5" t="s">
        <v>329</v>
      </c>
      <c r="D33" s="5" t="s">
        <v>328</v>
      </c>
      <c r="E33" s="5" t="s">
        <v>333</v>
      </c>
      <c r="F33" s="2"/>
      <c r="G33" s="2"/>
    </row>
    <row r="34" spans="1:7" ht="13">
      <c r="A34" s="61" t="s">
        <v>65</v>
      </c>
      <c r="B34" s="8">
        <v>7296402</v>
      </c>
      <c r="C34" s="8">
        <v>5812583</v>
      </c>
      <c r="D34" s="102">
        <v>1693450.7728728589</v>
      </c>
      <c r="E34" s="111">
        <v>1366541.2013635831</v>
      </c>
      <c r="F34" s="2"/>
      <c r="G34" s="2"/>
    </row>
    <row r="35" spans="1:7" ht="13">
      <c r="A35" s="7" t="s">
        <v>166</v>
      </c>
      <c r="B35" s="111">
        <v>80512</v>
      </c>
      <c r="C35" s="111">
        <v>46783</v>
      </c>
      <c r="D35" s="111">
        <v>18686.348233765028</v>
      </c>
      <c r="E35" s="111">
        <v>10998.706947219936</v>
      </c>
      <c r="F35" s="2"/>
      <c r="G35" s="2"/>
    </row>
    <row r="36" spans="1:7" ht="13">
      <c r="A36" s="7" t="s">
        <v>430</v>
      </c>
      <c r="B36" s="111">
        <v>405123</v>
      </c>
      <c r="C36" s="111">
        <v>-86024</v>
      </c>
      <c r="D36" s="111">
        <v>94026.597966856978</v>
      </c>
      <c r="E36" s="111">
        <v>-20224.285882214648</v>
      </c>
      <c r="F36" s="2"/>
      <c r="G36" s="2"/>
    </row>
    <row r="37" spans="1:7" ht="13">
      <c r="A37" s="7" t="s">
        <v>167</v>
      </c>
      <c r="B37" s="111">
        <v>310506</v>
      </c>
      <c r="C37" s="111">
        <v>-110219</v>
      </c>
      <c r="D37" s="111">
        <v>72066.564545327943</v>
      </c>
      <c r="E37" s="111">
        <v>-25912.542611966615</v>
      </c>
      <c r="F37" s="2"/>
      <c r="G37" s="2"/>
    </row>
    <row r="38" spans="1:7" ht="13">
      <c r="A38" s="7" t="s">
        <v>216</v>
      </c>
      <c r="B38" s="57">
        <v>-1148</v>
      </c>
      <c r="C38" s="57">
        <v>-11977</v>
      </c>
      <c r="D38" s="111">
        <v>-266.44385647310031</v>
      </c>
      <c r="E38" s="111">
        <v>-2815.7987539673213</v>
      </c>
      <c r="F38" s="2"/>
      <c r="G38" s="2"/>
    </row>
    <row r="39" spans="1:7" ht="13">
      <c r="A39" s="7" t="s">
        <v>217</v>
      </c>
      <c r="B39" s="111">
        <v>309358</v>
      </c>
      <c r="C39" s="111">
        <v>-122196</v>
      </c>
      <c r="D39" s="111">
        <v>71799.120688854848</v>
      </c>
      <c r="E39" s="210">
        <v>-28728.341365933939</v>
      </c>
      <c r="F39" s="2"/>
      <c r="G39" s="2"/>
    </row>
    <row r="40" spans="1:7" ht="13">
      <c r="A40" s="7" t="s">
        <v>249</v>
      </c>
      <c r="B40" s="114">
        <v>0.18</v>
      </c>
      <c r="C40" s="114">
        <v>-0.06</v>
      </c>
      <c r="D40" s="114">
        <v>4.1776911293691682E-2</v>
      </c>
      <c r="E40" s="114">
        <v>-1.4106030327965206E-2</v>
      </c>
      <c r="F40" s="2"/>
      <c r="G40" s="2"/>
    </row>
    <row r="41" spans="1:7" ht="13">
      <c r="A41" s="7" t="s">
        <v>221</v>
      </c>
      <c r="B41" s="10">
        <v>1752549394</v>
      </c>
      <c r="C41" s="10">
        <v>1752549394</v>
      </c>
      <c r="D41" s="104">
        <v>1752549394</v>
      </c>
      <c r="E41" s="104">
        <v>1752549394</v>
      </c>
      <c r="F41" s="2"/>
      <c r="G41" s="2"/>
    </row>
    <row r="42" spans="1:7" ht="13">
      <c r="A42" s="7" t="s">
        <v>250</v>
      </c>
      <c r="B42" s="57">
        <v>-279102</v>
      </c>
      <c r="C42" s="57">
        <v>228443</v>
      </c>
      <c r="D42" s="111">
        <v>-64777.886088288535</v>
      </c>
      <c r="E42" s="111">
        <v>53707.064770189259</v>
      </c>
      <c r="F42" s="2"/>
      <c r="G42" s="2"/>
    </row>
    <row r="43" spans="1:7" ht="13">
      <c r="A43" s="7" t="s">
        <v>251</v>
      </c>
      <c r="B43" s="57">
        <v>385783</v>
      </c>
      <c r="C43" s="57">
        <v>471111</v>
      </c>
      <c r="D43" s="111">
        <v>89537.900942301436</v>
      </c>
      <c r="E43" s="111">
        <v>110758.4342306336</v>
      </c>
      <c r="F43" s="2"/>
      <c r="G43" s="2"/>
    </row>
    <row r="44" spans="1:7" ht="13">
      <c r="A44" s="7" t="s">
        <v>252</v>
      </c>
      <c r="B44" s="57">
        <v>986728</v>
      </c>
      <c r="C44" s="57">
        <v>-299789</v>
      </c>
      <c r="D44" s="111">
        <v>229013.60070556559</v>
      </c>
      <c r="E44" s="111">
        <v>-70480.54543317268</v>
      </c>
      <c r="F44" s="2"/>
      <c r="G44" s="2"/>
    </row>
    <row r="45" spans="1:7" ht="13.5" thickBot="1">
      <c r="A45" s="62" t="s">
        <v>225</v>
      </c>
      <c r="B45" s="60">
        <v>1093409</v>
      </c>
      <c r="C45" s="60">
        <v>399765</v>
      </c>
      <c r="D45" s="111">
        <v>253773.61555957849</v>
      </c>
      <c r="E45" s="111">
        <v>93984.953567650169</v>
      </c>
      <c r="F45" s="2"/>
      <c r="G45" s="2"/>
    </row>
    <row r="46" spans="1:7" ht="27.75" customHeight="1" thickBot="1">
      <c r="A46" s="4"/>
      <c r="B46" s="5" t="s">
        <v>330</v>
      </c>
      <c r="C46" s="5" t="s">
        <v>331</v>
      </c>
      <c r="D46" s="5" t="s">
        <v>330</v>
      </c>
      <c r="E46" s="5" t="s">
        <v>331</v>
      </c>
      <c r="F46" s="2"/>
      <c r="G46" s="2"/>
    </row>
    <row r="47" spans="1:7" ht="13">
      <c r="A47" s="61" t="s">
        <v>227</v>
      </c>
      <c r="B47" s="8">
        <v>27408108</v>
      </c>
      <c r="C47" s="8">
        <v>27166500</v>
      </c>
      <c r="D47" s="102">
        <v>6266715.7490396928</v>
      </c>
      <c r="E47" s="30">
        <v>6317790.6976744188</v>
      </c>
      <c r="F47" s="2"/>
      <c r="G47" s="2"/>
    </row>
    <row r="48" spans="1:7" ht="13">
      <c r="A48" s="7" t="s">
        <v>81</v>
      </c>
      <c r="B48" s="10">
        <v>3000795</v>
      </c>
      <c r="C48" s="10">
        <v>2346490</v>
      </c>
      <c r="D48" s="104">
        <v>686115.55697823304</v>
      </c>
      <c r="E48" s="32">
        <v>545695.34883720928</v>
      </c>
      <c r="F48" s="2"/>
      <c r="G48" s="2"/>
    </row>
    <row r="49" spans="1:7" ht="13">
      <c r="A49" s="7" t="s">
        <v>228</v>
      </c>
      <c r="B49" s="10">
        <v>30408903</v>
      </c>
      <c r="C49" s="10">
        <v>29512990</v>
      </c>
      <c r="D49" s="104">
        <v>6952832.306017926</v>
      </c>
      <c r="E49" s="32">
        <v>6863486.0465116277</v>
      </c>
      <c r="F49" s="2"/>
      <c r="G49" s="2"/>
    </row>
    <row r="50" spans="1:7" ht="13">
      <c r="A50" s="7" t="s">
        <v>229</v>
      </c>
      <c r="B50" s="10">
        <v>8762747</v>
      </c>
      <c r="C50" s="10">
        <v>8762747</v>
      </c>
      <c r="D50" s="104">
        <v>2003554.7375160053</v>
      </c>
      <c r="E50" s="32">
        <v>2037848.1395348839</v>
      </c>
      <c r="F50" s="2"/>
      <c r="G50" s="2"/>
    </row>
    <row r="51" spans="1:7" ht="13">
      <c r="A51" s="7" t="s">
        <v>232</v>
      </c>
      <c r="B51" s="10">
        <v>15569194</v>
      </c>
      <c r="C51" s="10">
        <v>15259836</v>
      </c>
      <c r="D51" s="104">
        <v>3559812.0541430404</v>
      </c>
      <c r="E51" s="32">
        <v>3548799.0697674421</v>
      </c>
      <c r="F51" s="2"/>
      <c r="G51" s="2"/>
    </row>
    <row r="52" spans="1:7" ht="13">
      <c r="A52" s="7" t="s">
        <v>87</v>
      </c>
      <c r="B52" s="10">
        <v>10288885</v>
      </c>
      <c r="C52" s="10">
        <v>8533790</v>
      </c>
      <c r="D52" s="104">
        <v>2352497.9421986467</v>
      </c>
      <c r="E52" s="32">
        <v>1984602.3255813955</v>
      </c>
      <c r="F52" s="2"/>
      <c r="G52" s="2"/>
    </row>
    <row r="53" spans="1:7" ht="13">
      <c r="A53" s="7" t="s">
        <v>88</v>
      </c>
      <c r="B53" s="10">
        <v>4550824</v>
      </c>
      <c r="C53" s="10">
        <v>5719364</v>
      </c>
      <c r="D53" s="104">
        <v>1040521.3096762393</v>
      </c>
      <c r="E53" s="32">
        <v>1330084.6511627908</v>
      </c>
      <c r="F53" s="2"/>
      <c r="G53" s="2"/>
    </row>
    <row r="54" spans="1:7" ht="13.5" thickBot="1">
      <c r="A54" s="65" t="s">
        <v>89</v>
      </c>
      <c r="B54" s="11">
        <v>14839709</v>
      </c>
      <c r="C54" s="11">
        <v>14253154</v>
      </c>
      <c r="D54" s="118">
        <v>3393019.251874886</v>
      </c>
      <c r="E54" s="118">
        <v>3314686.9767441861</v>
      </c>
      <c r="F54" s="2"/>
      <c r="G54" s="2"/>
    </row>
    <row r="55" spans="1:7" ht="17.5">
      <c r="A55" s="203"/>
      <c r="B55" s="203"/>
      <c r="C55" s="203"/>
      <c r="D55" s="203"/>
      <c r="E55" s="203"/>
      <c r="F55" s="2"/>
      <c r="G55" s="2"/>
    </row>
    <row r="56" spans="1:7" ht="13">
      <c r="F56" s="2"/>
      <c r="G56" s="2"/>
    </row>
    <row r="57" spans="1:7" ht="15" customHeight="1">
      <c r="A57" s="1" t="s">
        <v>334</v>
      </c>
    </row>
    <row r="58" spans="1:7" ht="28" customHeight="1">
      <c r="A58" s="278" t="s">
        <v>335</v>
      </c>
      <c r="B58" s="287"/>
      <c r="C58" s="287"/>
      <c r="D58" s="287"/>
      <c r="E58" s="287"/>
    </row>
    <row r="59" spans="1:7" ht="39.65" customHeight="1">
      <c r="A59" s="278" t="s">
        <v>336</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11"/>
      <c r="B63" s="211"/>
      <c r="C63" s="211"/>
      <c r="D63" s="203"/>
      <c r="E63" s="203"/>
      <c r="G63" s="28"/>
    </row>
    <row r="64" spans="1:7" ht="17.5">
      <c r="A64" s="211"/>
      <c r="B64" s="211"/>
      <c r="C64" s="211"/>
      <c r="D64" s="203"/>
      <c r="E64" s="203"/>
      <c r="G64" s="28"/>
    </row>
    <row r="65" spans="1:7" ht="17.5">
      <c r="A65" s="211"/>
      <c r="B65" s="211"/>
      <c r="C65" s="217"/>
      <c r="D65" s="203"/>
      <c r="E65" s="203"/>
      <c r="G65" s="28"/>
    </row>
    <row r="66" spans="1:7" ht="17.5">
      <c r="A66" s="203"/>
      <c r="B66" s="211"/>
      <c r="C66" s="211"/>
      <c r="D66" s="203"/>
      <c r="E66" s="203"/>
      <c r="G66" s="28"/>
    </row>
    <row r="67" spans="1:7" ht="17.5">
      <c r="A67" s="211"/>
      <c r="B67" s="211"/>
      <c r="C67" s="211"/>
      <c r="D67" s="203"/>
      <c r="E67" s="203"/>
      <c r="G67" s="28"/>
    </row>
    <row r="68" spans="1:7" ht="17.5">
      <c r="A68" s="211"/>
      <c r="B68" s="211"/>
      <c r="C68" s="217"/>
      <c r="D68" s="203"/>
      <c r="E68" s="203"/>
      <c r="G68" s="2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68"/>
  <sheetViews>
    <sheetView topLeftCell="A28" workbookViewId="0">
      <selection activeCell="A42" sqref="A42"/>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63.75" customHeight="1" thickBot="1">
      <c r="A2" s="280"/>
      <c r="B2" s="5" t="s">
        <v>337</v>
      </c>
      <c r="C2" s="5" t="s">
        <v>338</v>
      </c>
      <c r="D2" s="5" t="s">
        <v>337</v>
      </c>
      <c r="E2" s="5" t="s">
        <v>338</v>
      </c>
    </row>
    <row r="3" spans="1:5" s="2" customFormat="1" ht="27" customHeight="1" thickBot="1">
      <c r="A3" s="343" t="s">
        <v>213</v>
      </c>
      <c r="B3" s="344"/>
      <c r="C3" s="344"/>
      <c r="D3" s="344"/>
      <c r="E3" s="345"/>
    </row>
    <row r="4" spans="1:5">
      <c r="A4" s="61" t="s">
        <v>327</v>
      </c>
      <c r="B4" s="204">
        <v>20510942</v>
      </c>
      <c r="C4" s="8">
        <v>18121748</v>
      </c>
      <c r="D4" s="102">
        <v>4767991</v>
      </c>
      <c r="E4" s="103">
        <v>4247052</v>
      </c>
    </row>
    <row r="5" spans="1:5">
      <c r="A5" s="7" t="s">
        <v>166</v>
      </c>
      <c r="B5" s="205">
        <v>295454</v>
      </c>
      <c r="C5" s="103">
        <v>790729</v>
      </c>
      <c r="D5" s="103">
        <v>68681.482170254312</v>
      </c>
      <c r="E5" s="103">
        <v>185316.97485293774</v>
      </c>
    </row>
    <row r="6" spans="1:5">
      <c r="A6" s="7" t="s">
        <v>430</v>
      </c>
      <c r="B6" s="205">
        <v>-15368</v>
      </c>
      <c r="C6" s="56">
        <v>504647</v>
      </c>
      <c r="D6" s="103">
        <v>-3572.4580408201218</v>
      </c>
      <c r="E6" s="103">
        <v>118270.17272492911</v>
      </c>
    </row>
    <row r="7" spans="1:5">
      <c r="A7" s="7" t="s">
        <v>167</v>
      </c>
      <c r="B7" s="205">
        <v>-11683</v>
      </c>
      <c r="C7" s="56">
        <v>207045</v>
      </c>
      <c r="D7" s="103">
        <v>-2715.8398809800547</v>
      </c>
      <c r="E7" s="103">
        <v>48523.518245095976</v>
      </c>
    </row>
    <row r="8" spans="1:5">
      <c r="A8" s="7" t="s">
        <v>246</v>
      </c>
      <c r="B8" s="205">
        <v>-10908</v>
      </c>
      <c r="C8" s="56">
        <v>204880</v>
      </c>
      <c r="D8" s="103">
        <v>-2535.6827374587383</v>
      </c>
      <c r="E8" s="103">
        <v>48016.12411821229</v>
      </c>
    </row>
    <row r="9" spans="1:5">
      <c r="A9" s="7" t="s">
        <v>247</v>
      </c>
      <c r="B9" s="218">
        <v>-775</v>
      </c>
      <c r="C9" s="10">
        <v>2165</v>
      </c>
      <c r="D9" s="104">
        <v>-180.15714352131667</v>
      </c>
      <c r="E9" s="103">
        <v>508.39412688368611</v>
      </c>
    </row>
    <row r="10" spans="1:5">
      <c r="A10" s="7" t="s">
        <v>216</v>
      </c>
      <c r="B10" s="205">
        <v>-101853</v>
      </c>
      <c r="C10" s="56">
        <v>-24522</v>
      </c>
      <c r="D10" s="106">
        <v>-23676.83295364731</v>
      </c>
      <c r="E10" s="103">
        <v>-5747.0294593264434</v>
      </c>
    </row>
    <row r="11" spans="1:5">
      <c r="A11" s="7" t="s">
        <v>217</v>
      </c>
      <c r="B11" s="205">
        <v>-113536</v>
      </c>
      <c r="C11" s="56">
        <v>182523</v>
      </c>
      <c r="D11" s="103">
        <v>-26392.672834627367</v>
      </c>
      <c r="E11" s="103">
        <v>42776.488785769528</v>
      </c>
    </row>
    <row r="12" spans="1:5" ht="25">
      <c r="A12" s="7" t="s">
        <v>248</v>
      </c>
      <c r="B12" s="205">
        <v>-112530</v>
      </c>
      <c r="C12" s="56">
        <v>180398</v>
      </c>
      <c r="D12" s="103">
        <v>-26158.817239295178</v>
      </c>
      <c r="E12" s="103">
        <v>42278.469146218566</v>
      </c>
    </row>
    <row r="13" spans="1:5">
      <c r="A13" s="7" t="s">
        <v>219</v>
      </c>
      <c r="B13" s="206">
        <v>-1006</v>
      </c>
      <c r="C13" s="10">
        <v>2125</v>
      </c>
      <c r="D13" s="104">
        <v>-233.85559533218651</v>
      </c>
      <c r="E13" s="103">
        <v>498.0196395509621</v>
      </c>
    </row>
    <row r="14" spans="1:5">
      <c r="A14" s="7" t="s">
        <v>249</v>
      </c>
      <c r="B14" s="207">
        <v>-6.2240756450827883E-3</v>
      </c>
      <c r="C14" s="107">
        <v>0.1169039803964578</v>
      </c>
      <c r="D14" s="108">
        <v>-1.4468537926176921E-3</v>
      </c>
      <c r="E14" s="108">
        <v>2.739787208429019E-2</v>
      </c>
    </row>
    <row r="15" spans="1:5">
      <c r="A15" s="7" t="s">
        <v>221</v>
      </c>
      <c r="B15" s="206">
        <v>1752549394</v>
      </c>
      <c r="C15" s="105">
        <v>1752549394</v>
      </c>
      <c r="D15" s="104">
        <v>1752549394</v>
      </c>
      <c r="E15" s="104">
        <v>1752549394</v>
      </c>
    </row>
    <row r="16" spans="1:5">
      <c r="A16" s="7" t="s">
        <v>250</v>
      </c>
      <c r="B16" s="208">
        <v>2035575</v>
      </c>
      <c r="C16" s="57">
        <v>2222621</v>
      </c>
      <c r="D16" s="111">
        <v>473191.45473987632</v>
      </c>
      <c r="E16" s="103">
        <v>520898.31024865829</v>
      </c>
    </row>
    <row r="17" spans="1:7">
      <c r="A17" s="7" t="s">
        <v>251</v>
      </c>
      <c r="B17" s="208">
        <v>-4534738</v>
      </c>
      <c r="C17" s="57">
        <v>-3387402</v>
      </c>
      <c r="D17" s="111">
        <v>-1054148.9609000883</v>
      </c>
      <c r="E17" s="103">
        <v>-793878.92849609791</v>
      </c>
    </row>
    <row r="18" spans="1:7">
      <c r="A18" s="7" t="s">
        <v>252</v>
      </c>
      <c r="B18" s="208">
        <v>2894792</v>
      </c>
      <c r="C18" s="57">
        <v>1171400</v>
      </c>
      <c r="D18" s="111">
        <v>672925.75201078621</v>
      </c>
      <c r="E18" s="103">
        <v>274531.86153882212</v>
      </c>
    </row>
    <row r="19" spans="1:7" ht="13" thickBot="1">
      <c r="A19" s="62" t="s">
        <v>225</v>
      </c>
      <c r="B19" s="209">
        <v>395629</v>
      </c>
      <c r="C19" s="60">
        <v>6619</v>
      </c>
      <c r="D19" s="113">
        <v>91968.245850574182</v>
      </c>
      <c r="E19" s="103">
        <v>1551.2432913825025</v>
      </c>
    </row>
    <row r="20" spans="1:7" s="2" customFormat="1" ht="39" customHeight="1" thickBot="1">
      <c r="A20" s="3"/>
      <c r="B20" s="5" t="s">
        <v>339</v>
      </c>
      <c r="C20" s="5" t="s">
        <v>331</v>
      </c>
      <c r="D20" s="5" t="s">
        <v>339</v>
      </c>
      <c r="E20" s="5" t="s">
        <v>331</v>
      </c>
    </row>
    <row r="21" spans="1:7" ht="13">
      <c r="A21" s="61" t="s">
        <v>227</v>
      </c>
      <c r="B21" s="8">
        <v>35052287</v>
      </c>
      <c r="C21" s="8">
        <v>32596304</v>
      </c>
      <c r="D21" s="105">
        <v>8231134.6718328055</v>
      </c>
      <c r="E21" s="14">
        <v>7580535.8139534891</v>
      </c>
      <c r="F21" s="2"/>
      <c r="G21" s="2"/>
    </row>
    <row r="22" spans="1:7" ht="13">
      <c r="A22" s="7" t="s">
        <v>81</v>
      </c>
      <c r="B22" s="10">
        <v>6865478</v>
      </c>
      <c r="C22" s="10">
        <v>4501173</v>
      </c>
      <c r="D22" s="105">
        <v>1612182.2237877187</v>
      </c>
      <c r="E22" s="14">
        <v>1046784.4186046512</v>
      </c>
      <c r="F22" s="2"/>
      <c r="G22" s="2"/>
    </row>
    <row r="23" spans="1:7" ht="13">
      <c r="A23" s="7" t="s">
        <v>228</v>
      </c>
      <c r="B23" s="10">
        <v>41917765</v>
      </c>
      <c r="C23" s="10">
        <v>37097477</v>
      </c>
      <c r="D23" s="105">
        <v>9843316.8956205249</v>
      </c>
      <c r="E23" s="14">
        <v>8627320.2325581405</v>
      </c>
      <c r="F23" s="2"/>
      <c r="G23" s="2"/>
    </row>
    <row r="24" spans="1:7" ht="13">
      <c r="A24" s="7" t="s">
        <v>229</v>
      </c>
      <c r="B24" s="10">
        <v>8762747</v>
      </c>
      <c r="C24" s="10">
        <v>8762747</v>
      </c>
      <c r="D24" s="105">
        <v>2057707.408711988</v>
      </c>
      <c r="E24" s="14">
        <v>2037848.1395348839</v>
      </c>
      <c r="F24" s="2"/>
      <c r="G24" s="2"/>
    </row>
    <row r="25" spans="1:7" ht="13">
      <c r="A25" s="7" t="s">
        <v>253</v>
      </c>
      <c r="B25" s="10">
        <v>18192226</v>
      </c>
      <c r="C25" s="10">
        <v>18295824</v>
      </c>
      <c r="D25" s="105">
        <v>4271979.8050956912</v>
      </c>
      <c r="E25" s="14">
        <v>4254842.7906976743</v>
      </c>
      <c r="F25" s="2"/>
      <c r="G25" s="2"/>
    </row>
    <row r="26" spans="1:7" ht="13">
      <c r="A26" s="7" t="s">
        <v>230</v>
      </c>
      <c r="B26" s="10">
        <v>900434</v>
      </c>
      <c r="C26" s="10">
        <v>132657</v>
      </c>
      <c r="D26" s="105">
        <v>211443.93565809558</v>
      </c>
      <c r="E26" s="14">
        <v>30850.465116279072</v>
      </c>
      <c r="F26" s="2"/>
      <c r="G26" s="2"/>
    </row>
    <row r="27" spans="1:7" ht="13">
      <c r="A27" s="7" t="s">
        <v>86</v>
      </c>
      <c r="B27" s="10">
        <v>19092660</v>
      </c>
      <c r="C27" s="10">
        <v>18428481</v>
      </c>
      <c r="D27" s="105">
        <v>4483423.7407537866</v>
      </c>
      <c r="E27" s="14">
        <v>4285693.2558139535</v>
      </c>
      <c r="F27" s="2"/>
      <c r="G27" s="2"/>
    </row>
    <row r="28" spans="1:7" ht="13">
      <c r="A28" s="7" t="s">
        <v>87</v>
      </c>
      <c r="B28" s="10">
        <v>14963274</v>
      </c>
      <c r="C28" s="10">
        <v>11382254</v>
      </c>
      <c r="D28" s="105">
        <v>3513742.867206763</v>
      </c>
      <c r="E28" s="14">
        <v>2647035.8139534886</v>
      </c>
      <c r="F28" s="2"/>
      <c r="G28" s="2"/>
    </row>
    <row r="29" spans="1:7" ht="13">
      <c r="A29" s="7" t="s">
        <v>88</v>
      </c>
      <c r="B29" s="10">
        <v>7861831</v>
      </c>
      <c r="C29" s="10">
        <v>7286742</v>
      </c>
      <c r="D29" s="105">
        <v>1846150.2876599743</v>
      </c>
      <c r="E29" s="14">
        <v>1694591.1627906978</v>
      </c>
      <c r="F29" s="2"/>
      <c r="G29" s="2"/>
    </row>
    <row r="30" spans="1:7" ht="13.5" thickBot="1">
      <c r="A30" s="62" t="s">
        <v>89</v>
      </c>
      <c r="B30" s="11">
        <v>22825105</v>
      </c>
      <c r="C30" s="11">
        <v>18668996</v>
      </c>
      <c r="D30" s="105">
        <v>5359893.1548667373</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62.25" customHeight="1" thickBot="1">
      <c r="A33" s="366"/>
      <c r="B33" s="5" t="s">
        <v>337</v>
      </c>
      <c r="C33" s="5" t="s">
        <v>340</v>
      </c>
      <c r="D33" s="5" t="s">
        <v>337</v>
      </c>
      <c r="E33" s="5" t="s">
        <v>340</v>
      </c>
      <c r="F33" s="2"/>
      <c r="G33" s="2"/>
    </row>
    <row r="34" spans="1:7" ht="13">
      <c r="A34" s="61" t="s">
        <v>65</v>
      </c>
      <c r="B34" s="8">
        <v>10680577</v>
      </c>
      <c r="C34" s="8">
        <v>8618642</v>
      </c>
      <c r="D34" s="102">
        <v>2482815.7980380305</v>
      </c>
      <c r="E34" s="111">
        <v>2019883.7563570745</v>
      </c>
      <c r="F34" s="2"/>
      <c r="G34" s="2"/>
    </row>
    <row r="35" spans="1:7" ht="13">
      <c r="A35" s="7" t="s">
        <v>166</v>
      </c>
      <c r="B35" s="111">
        <v>101102</v>
      </c>
      <c r="C35" s="111">
        <v>22659</v>
      </c>
      <c r="D35" s="111">
        <v>23502.254870054396</v>
      </c>
      <c r="E35" s="111">
        <v>5310.4127118048236</v>
      </c>
      <c r="F35" s="2"/>
      <c r="G35" s="2"/>
    </row>
    <row r="36" spans="1:7" ht="13">
      <c r="A36" s="7" t="s">
        <v>430</v>
      </c>
      <c r="B36" s="111">
        <v>-346207</v>
      </c>
      <c r="C36" s="111">
        <v>-1732283</v>
      </c>
      <c r="D36" s="111">
        <v>-80479.566693012224</v>
      </c>
      <c r="E36" s="111">
        <v>-405981.62600482791</v>
      </c>
      <c r="F36" s="2"/>
      <c r="G36" s="2"/>
    </row>
    <row r="37" spans="1:7" ht="13">
      <c r="A37" s="7" t="s">
        <v>167</v>
      </c>
      <c r="B37" s="111">
        <v>-462830</v>
      </c>
      <c r="C37" s="111">
        <v>-1709853</v>
      </c>
      <c r="D37" s="111">
        <v>-107589.8461109303</v>
      </c>
      <c r="E37" s="111">
        <v>-400724.88223300292</v>
      </c>
      <c r="F37" s="2"/>
      <c r="G37" s="2"/>
    </row>
    <row r="38" spans="1:7" ht="13">
      <c r="A38" s="7" t="s">
        <v>216</v>
      </c>
      <c r="B38" s="57">
        <v>11171</v>
      </c>
      <c r="C38" s="57">
        <v>-19666</v>
      </c>
      <c r="D38" s="111">
        <v>2596.8199358408106</v>
      </c>
      <c r="E38" s="111">
        <v>-4608.966697133751</v>
      </c>
      <c r="F38" s="2"/>
      <c r="G38" s="2"/>
    </row>
    <row r="39" spans="1:7" ht="13">
      <c r="A39" s="7" t="s">
        <v>217</v>
      </c>
      <c r="B39" s="111">
        <v>-451659</v>
      </c>
      <c r="C39" s="111">
        <v>-1729519</v>
      </c>
      <c r="D39" s="111">
        <v>-104993.0261750895</v>
      </c>
      <c r="E39" s="210">
        <v>-405333.84893013665</v>
      </c>
      <c r="F39" s="2"/>
      <c r="G39" s="2"/>
    </row>
    <row r="40" spans="1:7" ht="13">
      <c r="A40" s="7" t="s">
        <v>249</v>
      </c>
      <c r="B40" s="114">
        <v>-0.26</v>
      </c>
      <c r="C40" s="114">
        <v>-0.98</v>
      </c>
      <c r="D40" s="114">
        <v>-6.0439815891022361E-2</v>
      </c>
      <c r="E40" s="114">
        <v>-0.2296749396517378</v>
      </c>
      <c r="F40" s="2"/>
      <c r="G40" s="2"/>
    </row>
    <row r="41" spans="1:7" ht="13">
      <c r="A41" s="7" t="s">
        <v>221</v>
      </c>
      <c r="B41" s="10">
        <v>1752549394</v>
      </c>
      <c r="C41" s="10">
        <v>1752549394</v>
      </c>
      <c r="D41" s="104">
        <v>1752549394</v>
      </c>
      <c r="E41" s="104">
        <v>1752549394</v>
      </c>
      <c r="F41" s="2"/>
      <c r="G41" s="2"/>
    </row>
    <row r="42" spans="1:7" ht="13">
      <c r="A42" s="7" t="s">
        <v>250</v>
      </c>
      <c r="B42" s="57">
        <v>-498270</v>
      </c>
      <c r="C42" s="57">
        <v>-125146</v>
      </c>
      <c r="D42" s="111">
        <v>-115828.25793853735</v>
      </c>
      <c r="E42" s="111">
        <v>-29329.489793526918</v>
      </c>
      <c r="F42" s="2"/>
      <c r="G42" s="2"/>
    </row>
    <row r="43" spans="1:7" ht="13">
      <c r="A43" s="7" t="s">
        <v>251</v>
      </c>
      <c r="B43" s="57">
        <v>74699</v>
      </c>
      <c r="C43" s="57">
        <v>-720432</v>
      </c>
      <c r="D43" s="111">
        <v>17364.591566321076</v>
      </c>
      <c r="E43" s="111">
        <v>-168842.01645222527</v>
      </c>
      <c r="F43" s="2"/>
      <c r="G43" s="2"/>
    </row>
    <row r="44" spans="1:7" ht="13">
      <c r="A44" s="7" t="s">
        <v>252</v>
      </c>
      <c r="B44" s="57">
        <v>1934525</v>
      </c>
      <c r="C44" s="57">
        <v>844776</v>
      </c>
      <c r="D44" s="111">
        <v>449701.28783300013</v>
      </c>
      <c r="E44" s="111">
        <v>197983.54777473109</v>
      </c>
      <c r="F44" s="2"/>
      <c r="G44" s="2"/>
    </row>
    <row r="45" spans="1:7" ht="13.5" thickBot="1">
      <c r="A45" s="62" t="s">
        <v>225</v>
      </c>
      <c r="B45" s="60">
        <v>1510954</v>
      </c>
      <c r="C45" s="60">
        <v>-802</v>
      </c>
      <c r="D45" s="111">
        <v>351237.62146078388</v>
      </c>
      <c r="E45" s="111">
        <v>-186.95847102111605</v>
      </c>
      <c r="F45" s="2"/>
      <c r="G45" s="2"/>
    </row>
    <row r="46" spans="1:7" ht="27.75" customHeight="1" thickBot="1">
      <c r="A46" s="4"/>
      <c r="B46" s="219" t="s">
        <v>339</v>
      </c>
      <c r="C46" s="219" t="s">
        <v>341</v>
      </c>
      <c r="D46" s="219" t="s">
        <v>330</v>
      </c>
      <c r="E46" s="219" t="s">
        <v>341</v>
      </c>
      <c r="F46" s="2"/>
      <c r="G46" s="2"/>
    </row>
    <row r="47" spans="1:7" ht="13">
      <c r="A47" s="61" t="s">
        <v>227</v>
      </c>
      <c r="B47" s="8">
        <v>27010590</v>
      </c>
      <c r="C47" s="8">
        <v>27166500</v>
      </c>
      <c r="D47" s="102">
        <v>6342747.446283903</v>
      </c>
      <c r="E47" s="30">
        <v>6317790.6976744188</v>
      </c>
      <c r="F47" s="2"/>
      <c r="G47" s="2"/>
    </row>
    <row r="48" spans="1:7" ht="13">
      <c r="A48" s="7" t="s">
        <v>81</v>
      </c>
      <c r="B48" s="10">
        <v>3474539</v>
      </c>
      <c r="C48" s="10">
        <v>2346490</v>
      </c>
      <c r="D48" s="104">
        <v>815906.77468592231</v>
      </c>
      <c r="E48" s="32">
        <v>545695.34883720928</v>
      </c>
      <c r="F48" s="2"/>
      <c r="G48" s="2"/>
    </row>
    <row r="49" spans="1:7" ht="13">
      <c r="A49" s="7" t="s">
        <v>228</v>
      </c>
      <c r="B49" s="10">
        <v>30485129</v>
      </c>
      <c r="C49" s="10">
        <v>29512990</v>
      </c>
      <c r="D49" s="104">
        <v>7158654.2209698251</v>
      </c>
      <c r="E49" s="32">
        <v>6863486.0465116277</v>
      </c>
      <c r="F49" s="2"/>
      <c r="G49" s="2"/>
    </row>
    <row r="50" spans="1:7" ht="13">
      <c r="A50" s="7" t="s">
        <v>229</v>
      </c>
      <c r="B50" s="10">
        <v>8762747</v>
      </c>
      <c r="C50" s="10">
        <v>8762747</v>
      </c>
      <c r="D50" s="104">
        <v>2057707.408711988</v>
      </c>
      <c r="E50" s="32">
        <v>2037848.1395348839</v>
      </c>
      <c r="F50" s="2"/>
      <c r="G50" s="2"/>
    </row>
    <row r="51" spans="1:7" ht="13">
      <c r="A51" s="7" t="s">
        <v>232</v>
      </c>
      <c r="B51" s="10">
        <v>14808177</v>
      </c>
      <c r="C51" s="10">
        <v>15259836</v>
      </c>
      <c r="D51" s="104">
        <v>3477322.2965833042</v>
      </c>
      <c r="E51" s="32">
        <v>3548799.0697674421</v>
      </c>
      <c r="F51" s="2"/>
      <c r="G51" s="2"/>
    </row>
    <row r="52" spans="1:7" ht="13">
      <c r="A52" s="7" t="s">
        <v>87</v>
      </c>
      <c r="B52" s="10">
        <v>10947500</v>
      </c>
      <c r="C52" s="10">
        <v>8533790</v>
      </c>
      <c r="D52" s="104">
        <v>2570740.871198779</v>
      </c>
      <c r="E52" s="32">
        <v>1984602.3255813955</v>
      </c>
      <c r="F52" s="2"/>
      <c r="G52" s="2"/>
    </row>
    <row r="53" spans="1:7" ht="13">
      <c r="A53" s="7" t="s">
        <v>88</v>
      </c>
      <c r="B53" s="10">
        <v>4729452</v>
      </c>
      <c r="C53" s="10">
        <v>5719364</v>
      </c>
      <c r="D53" s="104">
        <v>1110591.0531877421</v>
      </c>
      <c r="E53" s="32">
        <v>1330084.6511627908</v>
      </c>
      <c r="F53" s="2"/>
      <c r="G53" s="2"/>
    </row>
    <row r="54" spans="1:7" ht="13.5" thickBot="1">
      <c r="A54" s="65" t="s">
        <v>89</v>
      </c>
      <c r="B54" s="11">
        <v>15676952</v>
      </c>
      <c r="C54" s="11">
        <v>14253154</v>
      </c>
      <c r="D54" s="118">
        <v>3681331.9243865213</v>
      </c>
      <c r="E54" s="118">
        <v>3314686.9767441861</v>
      </c>
      <c r="F54" s="2"/>
      <c r="G54" s="2"/>
    </row>
    <row r="55" spans="1:7" ht="17.5">
      <c r="A55" s="203"/>
      <c r="B55" s="203"/>
      <c r="C55" s="203"/>
      <c r="D55" s="203"/>
      <c r="E55" s="203"/>
      <c r="F55" s="2"/>
      <c r="G55" s="2"/>
    </row>
    <row r="56" spans="1:7" ht="13">
      <c r="F56" s="2"/>
      <c r="G56" s="2"/>
    </row>
    <row r="57" spans="1:7" ht="15" customHeight="1">
      <c r="A57" s="1" t="s">
        <v>334</v>
      </c>
    </row>
    <row r="58" spans="1:7" ht="28" customHeight="1">
      <c r="A58" s="278" t="s">
        <v>342</v>
      </c>
      <c r="B58" s="287"/>
      <c r="C58" s="287"/>
      <c r="D58" s="287"/>
      <c r="E58" s="287"/>
    </row>
    <row r="59" spans="1:7" ht="39.65" customHeight="1">
      <c r="A59" s="278" t="s">
        <v>343</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11"/>
      <c r="B63" s="211"/>
      <c r="C63" s="211"/>
      <c r="D63" s="203"/>
      <c r="E63" s="203"/>
      <c r="G63" s="28"/>
    </row>
    <row r="64" spans="1:7" ht="17.5">
      <c r="A64" s="211"/>
      <c r="B64" s="211"/>
      <c r="C64" s="211"/>
      <c r="D64" s="203"/>
      <c r="E64" s="203"/>
      <c r="G64" s="28"/>
    </row>
    <row r="65" spans="1:7" ht="17.5">
      <c r="A65" s="211"/>
      <c r="B65" s="211"/>
      <c r="C65" s="217"/>
      <c r="D65" s="203"/>
      <c r="E65" s="203"/>
      <c r="G65" s="28"/>
    </row>
    <row r="66" spans="1:7" ht="17.5">
      <c r="A66" s="203"/>
      <c r="B66" s="211"/>
      <c r="C66" s="211"/>
      <c r="D66" s="203"/>
      <c r="E66" s="203"/>
      <c r="G66" s="28"/>
    </row>
    <row r="67" spans="1:7" ht="17.5">
      <c r="A67" s="211"/>
      <c r="B67" s="211"/>
      <c r="C67" s="211"/>
      <c r="D67" s="203"/>
      <c r="E67" s="203"/>
      <c r="G67" s="28"/>
    </row>
    <row r="68" spans="1:7" ht="17.5">
      <c r="A68" s="211"/>
      <c r="B68" s="211"/>
      <c r="C68" s="217"/>
      <c r="D68" s="203"/>
      <c r="E68" s="203"/>
      <c r="G68" s="2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82"/>
  <sheetViews>
    <sheetView workbookViewId="0">
      <selection activeCell="A7" sqref="A7"/>
    </sheetView>
  </sheetViews>
  <sheetFormatPr defaultColWidth="9" defaultRowHeight="12.5"/>
  <cols>
    <col min="1" max="1" width="46.8320312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31.5" thickBot="1">
      <c r="A2" s="280"/>
      <c r="B2" s="5" t="s">
        <v>12</v>
      </c>
      <c r="C2" s="5" t="s">
        <v>13</v>
      </c>
      <c r="D2" s="5" t="s">
        <v>12</v>
      </c>
      <c r="E2" s="5" t="s">
        <v>13</v>
      </c>
    </row>
    <row r="3" spans="1:16" s="2" customFormat="1" ht="27" customHeight="1" thickBot="1">
      <c r="A3" s="281" t="s">
        <v>3</v>
      </c>
      <c r="B3" s="282"/>
      <c r="C3" s="282"/>
      <c r="D3" s="282"/>
      <c r="E3" s="283"/>
    </row>
    <row r="4" spans="1:16">
      <c r="A4" s="61" t="s">
        <v>65</v>
      </c>
      <c r="B4" s="8">
        <v>5299075</v>
      </c>
      <c r="C4" s="8">
        <v>3794333</v>
      </c>
      <c r="D4" s="13">
        <v>1333368.9799204872</v>
      </c>
      <c r="E4" s="14">
        <v>956498.27321081958</v>
      </c>
      <c r="M4" s="45"/>
      <c r="N4" s="45"/>
      <c r="O4" s="45"/>
      <c r="P4" s="45"/>
    </row>
    <row r="5" spans="1:16">
      <c r="A5" s="7" t="s">
        <v>66</v>
      </c>
      <c r="B5" s="10">
        <v>510995</v>
      </c>
      <c r="C5" s="10">
        <v>476046</v>
      </c>
      <c r="D5" s="13">
        <v>128578.07860701524</v>
      </c>
      <c r="E5" s="14">
        <v>120004.53754821145</v>
      </c>
      <c r="M5" s="45"/>
      <c r="N5" s="45"/>
      <c r="O5" s="45"/>
      <c r="P5" s="45"/>
    </row>
    <row r="6" spans="1:16">
      <c r="A6" s="7" t="s">
        <v>214</v>
      </c>
      <c r="B6" s="10">
        <v>486740</v>
      </c>
      <c r="C6" s="10">
        <v>449729</v>
      </c>
      <c r="D6" s="13">
        <v>122474.96351466961</v>
      </c>
      <c r="E6" s="14">
        <v>113370.38997706017</v>
      </c>
      <c r="M6" s="45"/>
      <c r="N6" s="45"/>
      <c r="O6" s="45"/>
      <c r="P6" s="45"/>
    </row>
    <row r="7" spans="1:16">
      <c r="A7" s="7" t="s">
        <v>67</v>
      </c>
      <c r="B7" s="10">
        <v>387971</v>
      </c>
      <c r="C7" s="10">
        <v>359587</v>
      </c>
      <c r="D7" s="13">
        <v>97622.414574002309</v>
      </c>
      <c r="E7" s="14">
        <v>90646.852706143341</v>
      </c>
      <c r="M7" s="45"/>
      <c r="N7" s="45"/>
      <c r="O7" s="45"/>
      <c r="P7" s="45"/>
    </row>
    <row r="8" spans="1:16">
      <c r="A8" s="7" t="s">
        <v>68</v>
      </c>
      <c r="B8" s="10">
        <v>382471</v>
      </c>
      <c r="C8" s="10">
        <v>291813</v>
      </c>
      <c r="D8" s="13">
        <v>96238.488249207381</v>
      </c>
      <c r="E8" s="14">
        <v>73561.975345988059</v>
      </c>
      <c r="M8" s="45"/>
      <c r="N8" s="45"/>
      <c r="O8" s="45"/>
      <c r="P8" s="45"/>
    </row>
    <row r="9" spans="1:16">
      <c r="A9" s="7" t="s">
        <v>69</v>
      </c>
      <c r="B9" s="10">
        <v>5500</v>
      </c>
      <c r="C9" s="10">
        <v>67774</v>
      </c>
      <c r="D9" s="13">
        <v>1383.9263247949273</v>
      </c>
      <c r="E9" s="14">
        <v>17084.877360155286</v>
      </c>
      <c r="M9" s="45"/>
      <c r="N9" s="45"/>
      <c r="O9" s="45"/>
      <c r="P9" s="45"/>
    </row>
    <row r="10" spans="1:16">
      <c r="A10" s="7" t="s">
        <v>70</v>
      </c>
      <c r="B10" s="57">
        <v>121</v>
      </c>
      <c r="C10" s="57">
        <v>-6438</v>
      </c>
      <c r="D10" s="58">
        <v>30.4463791454884</v>
      </c>
      <c r="E10" s="59">
        <v>-1622.929743628526</v>
      </c>
      <c r="M10" s="45"/>
      <c r="N10" s="45"/>
      <c r="O10" s="45"/>
      <c r="P10" s="45"/>
    </row>
    <row r="11" spans="1:16">
      <c r="A11" s="7" t="s">
        <v>71</v>
      </c>
      <c r="B11" s="10">
        <v>388092</v>
      </c>
      <c r="C11" s="10">
        <v>353149</v>
      </c>
      <c r="D11" s="13">
        <v>97652.8609531478</v>
      </c>
      <c r="E11" s="14">
        <v>89023.922962514815</v>
      </c>
      <c r="M11" s="45"/>
      <c r="N11" s="45"/>
      <c r="O11" s="45"/>
      <c r="P11" s="45"/>
    </row>
    <row r="12" spans="1:16" ht="25">
      <c r="A12" s="7" t="s">
        <v>72</v>
      </c>
      <c r="B12" s="10">
        <v>382592</v>
      </c>
      <c r="C12" s="10">
        <v>286341</v>
      </c>
      <c r="D12" s="13">
        <v>96268.934628352872</v>
      </c>
      <c r="E12" s="14">
        <v>72182.56068970733</v>
      </c>
      <c r="M12" s="45"/>
      <c r="N12" s="45"/>
      <c r="O12" s="45"/>
      <c r="P12" s="45"/>
    </row>
    <row r="13" spans="1:16" ht="25">
      <c r="A13" s="7" t="s">
        <v>73</v>
      </c>
      <c r="B13" s="10">
        <v>5500</v>
      </c>
      <c r="C13" s="10">
        <v>66808</v>
      </c>
      <c r="D13" s="13">
        <v>1383.9263247949273</v>
      </c>
      <c r="E13" s="14">
        <v>16841.362272807484</v>
      </c>
      <c r="M13" s="45"/>
      <c r="N13" s="45"/>
      <c r="O13" s="45"/>
      <c r="P13" s="45"/>
    </row>
    <row r="14" spans="1:16">
      <c r="A14" s="7" t="s">
        <v>74</v>
      </c>
      <c r="B14" s="12">
        <v>0.21823693033099187</v>
      </c>
      <c r="C14" s="12">
        <v>0.1877780461913901</v>
      </c>
      <c r="D14" s="18">
        <v>5.4913424168635663E-2</v>
      </c>
      <c r="E14" s="19">
        <v>4.7336218758070564E-2</v>
      </c>
      <c r="M14" s="45"/>
      <c r="N14" s="45"/>
      <c r="O14" s="45"/>
      <c r="P14" s="45"/>
    </row>
    <row r="15" spans="1:16" ht="25">
      <c r="A15" s="7" t="s">
        <v>75</v>
      </c>
      <c r="B15" s="10">
        <v>1752549394</v>
      </c>
      <c r="C15" s="10">
        <v>1554031506</v>
      </c>
      <c r="D15" s="13">
        <v>1752549394</v>
      </c>
      <c r="E15" s="14">
        <v>1554031506</v>
      </c>
      <c r="M15" s="45"/>
      <c r="N15" s="45"/>
      <c r="O15" s="45"/>
      <c r="P15" s="45"/>
    </row>
    <row r="16" spans="1:16">
      <c r="A16" s="7" t="s">
        <v>76</v>
      </c>
      <c r="B16" s="10">
        <v>37740</v>
      </c>
      <c r="C16" s="10">
        <v>210575</v>
      </c>
      <c r="D16" s="13">
        <v>9496.2508177746458</v>
      </c>
      <c r="E16" s="14">
        <v>53083.01192366836</v>
      </c>
      <c r="M16" s="45"/>
      <c r="N16" s="45"/>
      <c r="O16" s="45"/>
      <c r="P16" s="45"/>
    </row>
    <row r="17" spans="1:16">
      <c r="A17" s="7" t="s">
        <v>77</v>
      </c>
      <c r="B17" s="57">
        <v>-517779</v>
      </c>
      <c r="C17" s="57">
        <v>-398173</v>
      </c>
      <c r="D17" s="58">
        <v>-130285.08882290775</v>
      </c>
      <c r="E17" s="59">
        <v>-100373.84355542112</v>
      </c>
      <c r="M17" s="45"/>
      <c r="N17" s="45"/>
      <c r="O17" s="45"/>
      <c r="P17" s="45"/>
    </row>
    <row r="18" spans="1:16">
      <c r="A18" s="7" t="s">
        <v>78</v>
      </c>
      <c r="B18" s="57">
        <v>-141794</v>
      </c>
      <c r="C18" s="57">
        <v>-72728</v>
      </c>
      <c r="D18" s="58">
        <v>-35678.627145085804</v>
      </c>
      <c r="E18" s="59">
        <v>-18333.711462350955</v>
      </c>
      <c r="M18" s="45"/>
      <c r="N18" s="45"/>
      <c r="O18" s="45"/>
      <c r="P18" s="45"/>
    </row>
    <row r="19" spans="1:16" ht="13" thickBot="1">
      <c r="A19" s="62" t="s">
        <v>79</v>
      </c>
      <c r="B19" s="57">
        <v>-621833</v>
      </c>
      <c r="C19" s="57">
        <v>-260326</v>
      </c>
      <c r="D19" s="58">
        <v>-156467.46515021889</v>
      </c>
      <c r="E19" s="59">
        <v>-65624.543094103705</v>
      </c>
      <c r="M19" s="45"/>
      <c r="N19" s="45"/>
      <c r="O19" s="45"/>
      <c r="P19" s="45"/>
    </row>
    <row r="20" spans="1:16" s="2" customFormat="1" ht="18" customHeight="1" thickBot="1">
      <c r="A20" s="3"/>
      <c r="B20" s="6" t="s">
        <v>54</v>
      </c>
      <c r="C20" s="6" t="s">
        <v>51</v>
      </c>
      <c r="D20" s="6" t="s">
        <v>54</v>
      </c>
      <c r="E20" s="6" t="s">
        <v>51</v>
      </c>
      <c r="M20" s="45"/>
      <c r="N20" s="45"/>
      <c r="O20" s="45"/>
      <c r="P20" s="45"/>
    </row>
    <row r="21" spans="1:16">
      <c r="A21" s="61" t="s">
        <v>80</v>
      </c>
      <c r="B21" s="8">
        <v>18700543</v>
      </c>
      <c r="C21" s="8">
        <v>18959101</v>
      </c>
      <c r="D21" s="13">
        <v>4661268.4762830585</v>
      </c>
      <c r="E21" s="14">
        <v>4787289.0942605352</v>
      </c>
      <c r="M21" s="45"/>
      <c r="N21" s="45"/>
      <c r="O21" s="45"/>
      <c r="P21" s="45"/>
    </row>
    <row r="22" spans="1:16">
      <c r="A22" s="7" t="s">
        <v>81</v>
      </c>
      <c r="B22" s="10">
        <v>4085042</v>
      </c>
      <c r="C22" s="10">
        <v>4466786</v>
      </c>
      <c r="D22" s="13">
        <v>1018231.2619955633</v>
      </c>
      <c r="E22" s="14">
        <v>1127890.8163522964</v>
      </c>
      <c r="M22" s="45"/>
      <c r="N22" s="45"/>
      <c r="O22" s="45"/>
      <c r="P22" s="45"/>
    </row>
    <row r="23" spans="1:16">
      <c r="A23" s="7" t="s">
        <v>91</v>
      </c>
      <c r="B23" s="10">
        <v>4397</v>
      </c>
      <c r="C23" s="10">
        <v>4397</v>
      </c>
      <c r="D23" s="13">
        <v>1095.9894314414616</v>
      </c>
      <c r="E23" s="14">
        <v>1110.2694240335327</v>
      </c>
      <c r="M23" s="45"/>
      <c r="N23" s="45"/>
      <c r="O23" s="45"/>
      <c r="P23" s="45"/>
    </row>
    <row r="24" spans="1:16">
      <c r="A24" s="7" t="s">
        <v>82</v>
      </c>
      <c r="B24" s="10">
        <v>22789982</v>
      </c>
      <c r="C24" s="10">
        <v>23430284</v>
      </c>
      <c r="D24" s="13">
        <v>5680594.7277100626</v>
      </c>
      <c r="E24" s="14">
        <v>5916290.1800368661</v>
      </c>
      <c r="M24" s="45"/>
      <c r="N24" s="45"/>
      <c r="O24" s="45"/>
      <c r="P24" s="45"/>
    </row>
    <row r="25" spans="1:16">
      <c r="A25" s="7" t="s">
        <v>83</v>
      </c>
      <c r="B25" s="10">
        <v>8762747</v>
      </c>
      <c r="C25" s="10">
        <v>15772945</v>
      </c>
      <c r="D25" s="13">
        <v>2184188.788354645</v>
      </c>
      <c r="E25" s="14">
        <v>3982765.194555968</v>
      </c>
      <c r="M25" s="45"/>
      <c r="N25" s="45"/>
      <c r="O25" s="45"/>
      <c r="P25" s="45"/>
    </row>
    <row r="26" spans="1:16">
      <c r="A26" s="7" t="s">
        <v>84</v>
      </c>
      <c r="B26" s="10">
        <v>15091762</v>
      </c>
      <c r="C26" s="10">
        <v>14704825</v>
      </c>
      <c r="D26" s="13">
        <v>3761749.2958448618</v>
      </c>
      <c r="E26" s="14">
        <v>3713058.3541650884</v>
      </c>
      <c r="M26" s="45"/>
      <c r="N26" s="45"/>
      <c r="O26" s="45"/>
      <c r="P26" s="45"/>
    </row>
    <row r="27" spans="1:16">
      <c r="A27" s="7" t="s">
        <v>85</v>
      </c>
      <c r="B27" s="10">
        <v>485227</v>
      </c>
      <c r="C27" s="10">
        <v>507246</v>
      </c>
      <c r="D27" s="13">
        <v>120946.93287469778</v>
      </c>
      <c r="E27" s="14">
        <v>128082.72100598439</v>
      </c>
      <c r="M27" s="45"/>
      <c r="N27" s="45"/>
      <c r="O27" s="45"/>
      <c r="P27" s="45"/>
    </row>
    <row r="28" spans="1:16">
      <c r="A28" s="7" t="s">
        <v>86</v>
      </c>
      <c r="B28" s="10">
        <v>15576989</v>
      </c>
      <c r="C28" s="10">
        <v>15212071</v>
      </c>
      <c r="D28" s="13">
        <v>3882696.2287195595</v>
      </c>
      <c r="E28" s="14">
        <v>3841141.075171073</v>
      </c>
      <c r="M28" s="45"/>
      <c r="N28" s="45"/>
      <c r="O28" s="45"/>
      <c r="P28" s="45"/>
    </row>
    <row r="29" spans="1:16">
      <c r="A29" s="7" t="s">
        <v>87</v>
      </c>
      <c r="B29" s="10">
        <v>4152416</v>
      </c>
      <c r="C29" s="10">
        <v>4070063</v>
      </c>
      <c r="D29" s="13">
        <v>1035024.8012163814</v>
      </c>
      <c r="E29" s="14">
        <v>1027715.829608868</v>
      </c>
      <c r="M29" s="45"/>
      <c r="N29" s="45"/>
      <c r="O29" s="45"/>
      <c r="P29" s="45"/>
    </row>
    <row r="30" spans="1:16">
      <c r="A30" s="7" t="s">
        <v>88</v>
      </c>
      <c r="B30" s="10">
        <v>3060577</v>
      </c>
      <c r="C30" s="10">
        <v>4148150</v>
      </c>
      <c r="D30" s="13">
        <v>762874.697774122</v>
      </c>
      <c r="E30" s="14">
        <v>1047433.2752569249</v>
      </c>
      <c r="M30" s="45"/>
      <c r="N30" s="45"/>
      <c r="O30" s="45"/>
      <c r="P30" s="45"/>
    </row>
    <row r="31" spans="1:16" ht="13" thickBot="1">
      <c r="A31" s="62" t="s">
        <v>89</v>
      </c>
      <c r="B31" s="11">
        <v>7212993</v>
      </c>
      <c r="C31" s="11">
        <v>8218213</v>
      </c>
      <c r="D31" s="13">
        <v>1797900.4989905034</v>
      </c>
      <c r="E31" s="14">
        <v>2075149.1048657929</v>
      </c>
      <c r="M31" s="45"/>
      <c r="N31" s="45"/>
      <c r="O31" s="45"/>
      <c r="P31" s="45"/>
    </row>
    <row r="32" spans="1:16" ht="30" customHeight="1" thickBot="1">
      <c r="A32" s="284" t="s">
        <v>34</v>
      </c>
      <c r="B32" s="285"/>
      <c r="C32" s="285"/>
      <c r="D32" s="285"/>
      <c r="E32" s="286"/>
      <c r="M32" s="45"/>
      <c r="N32" s="45"/>
      <c r="O32" s="45"/>
      <c r="P32" s="45"/>
    </row>
    <row r="33" spans="1:16" ht="17.25" customHeight="1" thickBot="1">
      <c r="A33" s="292"/>
      <c r="B33" s="288" t="s">
        <v>1</v>
      </c>
      <c r="C33" s="289"/>
      <c r="D33" s="290" t="s">
        <v>2</v>
      </c>
      <c r="E33" s="291"/>
      <c r="M33" s="45"/>
      <c r="N33" s="45"/>
      <c r="O33" s="45"/>
      <c r="P33" s="45"/>
    </row>
    <row r="34" spans="1:16" ht="31.5" thickBot="1">
      <c r="A34" s="293"/>
      <c r="B34" s="5" t="s">
        <v>12</v>
      </c>
      <c r="C34" s="5" t="s">
        <v>13</v>
      </c>
      <c r="D34" s="5" t="s">
        <v>12</v>
      </c>
      <c r="E34" s="5" t="s">
        <v>13</v>
      </c>
      <c r="M34" s="45"/>
      <c r="N34" s="45"/>
      <c r="O34" s="45"/>
      <c r="P34" s="45"/>
    </row>
    <row r="35" spans="1:16">
      <c r="A35" s="61" t="s">
        <v>65</v>
      </c>
      <c r="B35" s="8">
        <v>2193987.9513599998</v>
      </c>
      <c r="C35" s="8">
        <v>1814084.9969000001</v>
      </c>
      <c r="D35" s="13">
        <v>552057.76039454469</v>
      </c>
      <c r="E35" s="14">
        <v>457305.45183896751</v>
      </c>
      <c r="M35" s="45"/>
      <c r="N35" s="45"/>
      <c r="O35" s="45"/>
      <c r="P35" s="45"/>
    </row>
    <row r="36" spans="1:16">
      <c r="A36" s="7" t="s">
        <v>66</v>
      </c>
      <c r="B36" s="10">
        <v>43089.457520000142</v>
      </c>
      <c r="C36" s="10">
        <v>17005.743260000065</v>
      </c>
      <c r="D36" s="13">
        <v>10842.29719692017</v>
      </c>
      <c r="E36" s="14">
        <v>4286.9099952103825</v>
      </c>
      <c r="M36" s="45"/>
      <c r="N36" s="45"/>
      <c r="O36" s="45"/>
      <c r="P36" s="45"/>
    </row>
    <row r="37" spans="1:16">
      <c r="A37" s="7" t="s">
        <v>214</v>
      </c>
      <c r="B37" s="10">
        <v>44683.307670000147</v>
      </c>
      <c r="C37" s="10">
        <v>17775.464540000066</v>
      </c>
      <c r="D37" s="13">
        <v>11243.34650244078</v>
      </c>
      <c r="E37" s="14">
        <v>4480.9459628425384</v>
      </c>
      <c r="M37" s="45"/>
      <c r="N37" s="45"/>
      <c r="O37" s="45"/>
      <c r="P37" s="45"/>
    </row>
    <row r="38" spans="1:16">
      <c r="A38" s="7" t="s">
        <v>67</v>
      </c>
      <c r="B38" s="10">
        <v>36234.591820000154</v>
      </c>
      <c r="C38" s="10">
        <v>13795.625370000065</v>
      </c>
      <c r="D38" s="13">
        <v>9117.4555432540274</v>
      </c>
      <c r="E38" s="14">
        <v>3477.6841790819194</v>
      </c>
      <c r="M38" s="45"/>
      <c r="N38" s="45"/>
      <c r="O38" s="45"/>
      <c r="P38" s="45"/>
    </row>
    <row r="39" spans="1:16">
      <c r="A39" s="7" t="s">
        <v>71</v>
      </c>
      <c r="B39" s="10">
        <v>36234.591820000154</v>
      </c>
      <c r="C39" s="10">
        <v>13795.625370000065</v>
      </c>
      <c r="D39" s="13">
        <v>9117.4555432540274</v>
      </c>
      <c r="E39" s="14">
        <v>3477.6841790819194</v>
      </c>
      <c r="M39" s="45"/>
      <c r="N39" s="45"/>
      <c r="O39" s="45"/>
      <c r="P39" s="45"/>
    </row>
    <row r="40" spans="1:16">
      <c r="A40" s="7" t="s">
        <v>74</v>
      </c>
      <c r="B40" s="12">
        <v>2.0675361244625871E-2</v>
      </c>
      <c r="C40" s="12">
        <v>8.8773138232630302E-3</v>
      </c>
      <c r="D40" s="18">
        <v>5.2023957638331914E-3</v>
      </c>
      <c r="E40" s="19">
        <v>2.2378466367347378E-3</v>
      </c>
      <c r="M40" s="45"/>
      <c r="N40" s="45"/>
      <c r="O40" s="45"/>
      <c r="P40" s="45"/>
    </row>
    <row r="41" spans="1:16">
      <c r="A41" s="7" t="s">
        <v>75</v>
      </c>
      <c r="B41" s="10">
        <v>1752549394</v>
      </c>
      <c r="C41" s="10">
        <v>1554031506</v>
      </c>
      <c r="D41" s="13">
        <v>1752549394</v>
      </c>
      <c r="E41" s="14">
        <v>1554031506</v>
      </c>
      <c r="M41" s="45"/>
      <c r="N41" s="45"/>
      <c r="O41" s="45"/>
      <c r="P41" s="45"/>
    </row>
    <row r="42" spans="1:16">
      <c r="A42" s="7" t="s">
        <v>76</v>
      </c>
      <c r="B42" s="57">
        <v>-345054.01066999964</v>
      </c>
      <c r="C42" s="57">
        <v>-173065.4479499998</v>
      </c>
      <c r="D42" s="58">
        <v>-86823.514334960404</v>
      </c>
      <c r="E42" s="59">
        <v>-43627.378544959487</v>
      </c>
      <c r="M42" s="45"/>
      <c r="N42" s="45"/>
      <c r="O42" s="45"/>
      <c r="P42" s="45"/>
    </row>
    <row r="43" spans="1:16">
      <c r="A43" s="7" t="s">
        <v>77</v>
      </c>
      <c r="B43" s="57">
        <v>-186838.71199000001</v>
      </c>
      <c r="C43" s="57">
        <v>-2765.8583399999998</v>
      </c>
      <c r="D43" s="58">
        <v>-47012.911275225204</v>
      </c>
      <c r="E43" s="59">
        <v>-697.23419798835357</v>
      </c>
      <c r="M43" s="45"/>
      <c r="N43" s="45"/>
      <c r="O43" s="45"/>
      <c r="P43" s="45"/>
    </row>
    <row r="44" spans="1:16">
      <c r="A44" s="7" t="s">
        <v>78</v>
      </c>
      <c r="B44" s="57">
        <v>-2857.6684</v>
      </c>
      <c r="C44" s="57">
        <v>-912.54397999999992</v>
      </c>
      <c r="D44" s="58">
        <v>-719.05500478083638</v>
      </c>
      <c r="E44" s="59">
        <v>-230.03957246212406</v>
      </c>
      <c r="M44" s="45"/>
      <c r="N44" s="45"/>
      <c r="O44" s="45"/>
      <c r="P44" s="45"/>
    </row>
    <row r="45" spans="1:16" ht="13" thickBot="1">
      <c r="A45" s="62" t="s">
        <v>90</v>
      </c>
      <c r="B45" s="57">
        <v>-534750.99105999968</v>
      </c>
      <c r="C45" s="57">
        <v>-176744.45026999983</v>
      </c>
      <c r="D45" s="58">
        <v>-134555.63158874735</v>
      </c>
      <c r="E45" s="59">
        <v>-44553.803567017021</v>
      </c>
      <c r="M45" s="45"/>
      <c r="N45" s="45"/>
      <c r="O45" s="45"/>
      <c r="P45" s="45"/>
    </row>
    <row r="46" spans="1:16" ht="18" customHeight="1" thickBot="1">
      <c r="A46" s="4"/>
      <c r="B46" s="6" t="s">
        <v>54</v>
      </c>
      <c r="C46" s="6" t="s">
        <v>51</v>
      </c>
      <c r="D46" s="6" t="s">
        <v>54</v>
      </c>
      <c r="E46" s="6" t="s">
        <v>51</v>
      </c>
      <c r="M46" s="45"/>
      <c r="N46" s="45"/>
      <c r="O46" s="45"/>
      <c r="P46" s="45"/>
    </row>
    <row r="47" spans="1:16">
      <c r="A47" s="61" t="s">
        <v>80</v>
      </c>
      <c r="B47" s="8">
        <v>17260576.228490002</v>
      </c>
      <c r="C47" s="8">
        <v>17234390.101390004</v>
      </c>
      <c r="D47" s="8">
        <v>4302344.5819910774</v>
      </c>
      <c r="E47" s="9">
        <v>4351789.0314849894</v>
      </c>
      <c r="M47" s="45"/>
      <c r="N47" s="45"/>
      <c r="O47" s="45"/>
      <c r="P47" s="45"/>
    </row>
    <row r="48" spans="1:16">
      <c r="A48" s="7" t="s">
        <v>81</v>
      </c>
      <c r="B48" s="10">
        <v>1946139.1529000001</v>
      </c>
      <c r="C48" s="10">
        <v>1210795</v>
      </c>
      <c r="D48" s="15">
        <v>485091.64059423219</v>
      </c>
      <c r="E48" s="14">
        <v>305733.15152892459</v>
      </c>
      <c r="M48" s="45"/>
      <c r="N48" s="45"/>
      <c r="O48" s="45"/>
      <c r="P48" s="45"/>
    </row>
    <row r="49" spans="1:16">
      <c r="A49" s="7" t="s">
        <v>82</v>
      </c>
      <c r="B49" s="10">
        <v>19206715.381390002</v>
      </c>
      <c r="C49" s="10">
        <v>18445185.101390004</v>
      </c>
      <c r="D49" s="15">
        <v>4787437.2225853093</v>
      </c>
      <c r="E49" s="14">
        <v>4657522.1830139142</v>
      </c>
      <c r="M49" s="45"/>
      <c r="N49" s="45"/>
      <c r="O49" s="45"/>
      <c r="P49" s="45"/>
    </row>
    <row r="50" spans="1:16">
      <c r="A50" s="64" t="s">
        <v>83</v>
      </c>
      <c r="B50" s="10">
        <v>8762746.9700000007</v>
      </c>
      <c r="C50" s="10">
        <v>15772945</v>
      </c>
      <c r="D50" s="15">
        <v>2184188.7808768917</v>
      </c>
      <c r="E50" s="14">
        <v>3982765.194555968</v>
      </c>
      <c r="M50" s="45"/>
      <c r="N50" s="45"/>
      <c r="O50" s="45"/>
      <c r="P50" s="45"/>
    </row>
    <row r="51" spans="1:16">
      <c r="A51" s="7" t="s">
        <v>86</v>
      </c>
      <c r="B51" s="10">
        <v>16559916.463200001</v>
      </c>
      <c r="C51" s="10">
        <v>16523680.839500001</v>
      </c>
      <c r="D51" s="15">
        <v>4127699.2106483215</v>
      </c>
      <c r="E51" s="14">
        <v>4172330.5909905815</v>
      </c>
      <c r="M51" s="45"/>
      <c r="N51" s="45"/>
      <c r="O51" s="45"/>
      <c r="P51" s="45"/>
    </row>
    <row r="52" spans="1:16">
      <c r="A52" s="7" t="s">
        <v>87</v>
      </c>
      <c r="B52" s="10">
        <v>848747.17857000011</v>
      </c>
      <c r="C52" s="10">
        <v>848392</v>
      </c>
      <c r="D52" s="15">
        <v>211557.41134375238</v>
      </c>
      <c r="E52" s="14">
        <v>214224.1749362422</v>
      </c>
      <c r="M52" s="45"/>
      <c r="N52" s="45"/>
      <c r="O52" s="45"/>
      <c r="P52" s="45"/>
    </row>
    <row r="53" spans="1:16">
      <c r="A53" s="7" t="s">
        <v>88</v>
      </c>
      <c r="B53" s="10">
        <v>1798051.5396199997</v>
      </c>
      <c r="C53" s="10">
        <v>1073112.2842399999</v>
      </c>
      <c r="D53" s="15">
        <v>448179.55074154388</v>
      </c>
      <c r="E53" s="14">
        <v>270967.42273060122</v>
      </c>
      <c r="M53" s="45"/>
      <c r="N53" s="45"/>
      <c r="O53" s="45"/>
      <c r="P53" s="45"/>
    </row>
    <row r="54" spans="1:16" ht="13" thickBot="1">
      <c r="A54" s="65" t="s">
        <v>89</v>
      </c>
      <c r="B54" s="11">
        <v>2646798.7181899999</v>
      </c>
      <c r="C54" s="11">
        <v>1921504.2842399999</v>
      </c>
      <c r="D54" s="16">
        <v>659736.96208529628</v>
      </c>
      <c r="E54" s="17">
        <v>485190.59766684339</v>
      </c>
      <c r="M54" s="45"/>
      <c r="N54" s="45"/>
      <c r="O54" s="45"/>
      <c r="P54" s="45"/>
    </row>
    <row r="57" spans="1:16">
      <c r="A57" s="1" t="s">
        <v>106</v>
      </c>
    </row>
    <row r="58" spans="1:16" ht="25.5" customHeight="1">
      <c r="A58" s="278" t="s">
        <v>102</v>
      </c>
      <c r="B58" s="287"/>
      <c r="C58" s="287"/>
      <c r="D58" s="287"/>
      <c r="E58" s="287"/>
    </row>
    <row r="59" spans="1:16" ht="39" customHeight="1">
      <c r="A59" s="278" t="s">
        <v>103</v>
      </c>
      <c r="B59" s="278"/>
      <c r="C59" s="278"/>
      <c r="D59" s="278"/>
      <c r="E59" s="278"/>
    </row>
    <row r="64" spans="1:16">
      <c r="A64" s="75"/>
      <c r="B64" s="76"/>
      <c r="C64" s="76"/>
      <c r="D64" s="76"/>
      <c r="E64" s="76"/>
    </row>
    <row r="65" spans="1:5">
      <c r="A65" s="75"/>
      <c r="B65" s="75"/>
      <c r="C65" s="75"/>
      <c r="D65" s="75"/>
      <c r="E65" s="75"/>
    </row>
    <row r="66" spans="1:5">
      <c r="A66" s="20"/>
      <c r="B66" s="20"/>
      <c r="C66" s="21"/>
      <c r="D66" s="21"/>
    </row>
    <row r="67" spans="1:5">
      <c r="A67" s="20"/>
      <c r="B67" s="20"/>
      <c r="C67" s="20"/>
    </row>
    <row r="68" spans="1:5">
      <c r="A68" s="20"/>
      <c r="B68" s="20"/>
      <c r="C68" s="20"/>
    </row>
    <row r="69" spans="1:5">
      <c r="A69" s="20"/>
      <c r="B69" s="20"/>
      <c r="C69" s="20"/>
    </row>
    <row r="70" spans="1:5">
      <c r="A70" s="20"/>
      <c r="B70" s="21"/>
      <c r="C70" s="21"/>
      <c r="D70" s="28"/>
    </row>
    <row r="71" spans="1:5">
      <c r="A71" s="20"/>
      <c r="B71" s="21"/>
      <c r="C71" s="21"/>
    </row>
    <row r="72" spans="1:5">
      <c r="A72" s="20"/>
      <c r="B72" s="20"/>
      <c r="C72" s="20"/>
    </row>
    <row r="73" spans="1:5">
      <c r="A73" s="20"/>
      <c r="B73" s="20"/>
      <c r="C73" s="20"/>
    </row>
    <row r="74" spans="1:5">
      <c r="A74" s="20"/>
      <c r="B74" s="20"/>
      <c r="C74" s="21"/>
    </row>
    <row r="75" spans="1:5">
      <c r="A75" s="20"/>
      <c r="B75" s="20"/>
      <c r="C75" s="21"/>
    </row>
    <row r="76" spans="1:5">
      <c r="A76" s="20"/>
      <c r="B76" s="20"/>
      <c r="C76" s="21"/>
    </row>
    <row r="77" spans="1:5">
      <c r="A77" s="20"/>
      <c r="B77" s="20"/>
      <c r="C77" s="21"/>
    </row>
    <row r="78" spans="1:5">
      <c r="A78" s="20"/>
      <c r="B78" s="20"/>
      <c r="C78" s="21"/>
    </row>
    <row r="79" spans="1:5">
      <c r="A79" s="20"/>
      <c r="B79" s="20"/>
      <c r="C79" s="21"/>
    </row>
    <row r="80" spans="1:5">
      <c r="A80" s="20"/>
      <c r="B80" s="20"/>
      <c r="C80" s="21"/>
    </row>
    <row r="81" spans="1:3">
      <c r="A81" s="20"/>
      <c r="B81" s="20"/>
      <c r="C81" s="21"/>
    </row>
    <row r="82" spans="1:3">
      <c r="C82" s="21"/>
    </row>
  </sheetData>
  <customSheetViews>
    <customSheetView guid="{0BEBA397-9DCB-486C-80C9-7AF2B6BDE866}" fitToPage="1" topLeftCell="A34">
      <selection activeCell="C81" sqref="C81"/>
      <pageMargins left="0.70866141732283472" right="0.70866141732283472" top="0.74803149606299213" bottom="0.74803149606299213" header="0.31496062992125984" footer="0.31496062992125984"/>
      <pageSetup paperSize="9" scale="59" orientation="portrait" r:id="rId1"/>
    </customSheetView>
    <customSheetView guid="{E7377946-C371-4E79-B472-A70E0D2EC8FD}" fitToPage="1" topLeftCell="A34">
      <selection activeCell="C81" sqref="C81"/>
      <pageMargins left="0.70866141732283472" right="0.70866141732283472" top="0.74803149606299213" bottom="0.74803149606299213" header="0.31496062992125984" footer="0.31496062992125984"/>
      <pageSetup paperSize="9" scale="59" orientation="portrait" r:id="rId2"/>
    </customSheetView>
    <customSheetView guid="{D7A25FDD-A3C9-44FD-A742-E66110121BF7}" fitToPage="1" topLeftCell="A34">
      <selection activeCell="C81" sqref="C81"/>
      <pageMargins left="0.70866141732283472" right="0.70866141732283472" top="0.74803149606299213" bottom="0.74803149606299213" header="0.31496062992125984" footer="0.31496062992125984"/>
      <pageSetup paperSize="9" scale="10"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10" orientation="portrait"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99"/>
  <sheetViews>
    <sheetView zoomScale="90" zoomScaleNormal="90" workbookViewId="0">
      <selection activeCell="A6" sqref="A6"/>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46.5" customHeight="1" thickBot="1">
      <c r="A2" s="280"/>
      <c r="B2" s="5" t="s">
        <v>344</v>
      </c>
      <c r="C2" s="5" t="s">
        <v>345</v>
      </c>
      <c r="D2" s="5" t="s">
        <v>346</v>
      </c>
      <c r="E2" s="5" t="s">
        <v>345</v>
      </c>
    </row>
    <row r="3" spans="1:5" s="2" customFormat="1" ht="27" customHeight="1" thickBot="1">
      <c r="A3" s="343" t="s">
        <v>213</v>
      </c>
      <c r="B3" s="344"/>
      <c r="C3" s="344"/>
      <c r="D3" s="344"/>
      <c r="E3" s="345"/>
    </row>
    <row r="4" spans="1:5">
      <c r="A4" s="61" t="s">
        <v>65</v>
      </c>
      <c r="B4" s="204">
        <v>5467766</v>
      </c>
      <c r="C4" s="8">
        <v>5312809</v>
      </c>
      <c r="D4" s="102">
        <v>1243719.9463184951</v>
      </c>
      <c r="E4" s="103">
        <v>1236169.4355251526</v>
      </c>
    </row>
    <row r="5" spans="1:5">
      <c r="A5" s="7" t="s">
        <v>166</v>
      </c>
      <c r="B5" s="205">
        <v>474051</v>
      </c>
      <c r="C5" s="103">
        <v>744672</v>
      </c>
      <c r="D5" s="103">
        <v>107829.53847553625</v>
      </c>
      <c r="E5" s="103">
        <v>173268.18372190424</v>
      </c>
    </row>
    <row r="6" spans="1:5">
      <c r="A6" s="7" t="s">
        <v>430</v>
      </c>
      <c r="B6" s="205">
        <v>231408</v>
      </c>
      <c r="C6" s="56">
        <v>667879</v>
      </c>
      <c r="D6" s="103">
        <v>52636.990196301434</v>
      </c>
      <c r="E6" s="103">
        <v>155400.20475592164</v>
      </c>
    </row>
    <row r="7" spans="1:5">
      <c r="A7" s="7" t="s">
        <v>167</v>
      </c>
      <c r="B7" s="205">
        <v>161475</v>
      </c>
      <c r="C7" s="56">
        <v>535762</v>
      </c>
      <c r="D7" s="103">
        <v>36729.7500170598</v>
      </c>
      <c r="E7" s="103">
        <v>124659.59328028295</v>
      </c>
    </row>
    <row r="8" spans="1:5">
      <c r="A8" s="7" t="s">
        <v>246</v>
      </c>
      <c r="B8" s="205">
        <v>162066</v>
      </c>
      <c r="C8" s="56">
        <v>535264</v>
      </c>
      <c r="D8" s="103">
        <v>36864.181243318242</v>
      </c>
      <c r="E8" s="103">
        <v>124543.72004281261</v>
      </c>
    </row>
    <row r="9" spans="1:5">
      <c r="A9" s="7" t="s">
        <v>247</v>
      </c>
      <c r="B9" s="205">
        <v>-591</v>
      </c>
      <c r="C9" s="205">
        <v>498</v>
      </c>
      <c r="D9" s="205">
        <v>-134.43122625844461</v>
      </c>
      <c r="E9" s="205">
        <v>115.87323747033366</v>
      </c>
    </row>
    <row r="10" spans="1:5">
      <c r="A10" s="7" t="s">
        <v>216</v>
      </c>
      <c r="B10" s="205">
        <v>-70932</v>
      </c>
      <c r="C10" s="205">
        <v>-1016</v>
      </c>
      <c r="D10" s="205">
        <v>-16134.476719059208</v>
      </c>
      <c r="E10" s="205">
        <v>-236.40001861417471</v>
      </c>
    </row>
    <row r="11" spans="1:5">
      <c r="A11" s="7" t="s">
        <v>217</v>
      </c>
      <c r="B11" s="205">
        <v>90543</v>
      </c>
      <c r="C11" s="205">
        <v>534746</v>
      </c>
      <c r="D11" s="205">
        <v>20596.273298000589</v>
      </c>
      <c r="E11" s="205">
        <v>124424.19326166877</v>
      </c>
    </row>
    <row r="12" spans="1:5" ht="25">
      <c r="A12" s="7" t="s">
        <v>248</v>
      </c>
      <c r="B12" s="205">
        <v>91120</v>
      </c>
      <c r="C12" s="205">
        <v>534240</v>
      </c>
      <c r="D12" s="205">
        <v>20726.520028205538</v>
      </c>
      <c r="E12" s="205">
        <v>124306.45860672904</v>
      </c>
    </row>
    <row r="13" spans="1:5">
      <c r="A13" s="7" t="s">
        <v>219</v>
      </c>
      <c r="B13" s="205">
        <v>-577</v>
      </c>
      <c r="C13" s="205">
        <v>506</v>
      </c>
      <c r="D13" s="205">
        <v>-131.24673020494507</v>
      </c>
      <c r="E13" s="205">
        <v>117.73465493973661</v>
      </c>
    </row>
    <row r="14" spans="1:5">
      <c r="A14" s="7" t="s">
        <v>249</v>
      </c>
      <c r="B14" s="207">
        <v>9.2474426429775131E-2</v>
      </c>
      <c r="C14" s="107">
        <v>0.30542020774565398</v>
      </c>
      <c r="D14" s="108">
        <v>2.1034603286803705E-2</v>
      </c>
      <c r="E14" s="108">
        <v>7.1064313775804827E-2</v>
      </c>
    </row>
    <row r="15" spans="1:5">
      <c r="A15" s="7" t="s">
        <v>221</v>
      </c>
      <c r="B15" s="218">
        <v>1752549394</v>
      </c>
      <c r="C15" s="221">
        <v>1752549394</v>
      </c>
      <c r="D15" s="220">
        <v>1752549394</v>
      </c>
      <c r="E15" s="220">
        <v>1752549394</v>
      </c>
    </row>
    <row r="16" spans="1:5">
      <c r="A16" s="7" t="s">
        <v>250</v>
      </c>
      <c r="B16" s="205">
        <v>739758</v>
      </c>
      <c r="C16" s="56">
        <v>-148333</v>
      </c>
      <c r="D16" s="106">
        <v>168268.3165389077</v>
      </c>
      <c r="E16" s="103">
        <v>-34513.704686118479</v>
      </c>
    </row>
    <row r="17" spans="1:7">
      <c r="A17" s="7" t="s">
        <v>251</v>
      </c>
      <c r="B17" s="205">
        <v>-1124426</v>
      </c>
      <c r="C17" s="56">
        <v>-1044823</v>
      </c>
      <c r="D17" s="106">
        <v>-255766.43996087619</v>
      </c>
      <c r="E17" s="103">
        <v>-243106.47307924987</v>
      </c>
    </row>
    <row r="18" spans="1:7">
      <c r="A18" s="7" t="s">
        <v>252</v>
      </c>
      <c r="B18" s="208">
        <v>845926</v>
      </c>
      <c r="C18" s="57">
        <v>1000239</v>
      </c>
      <c r="D18" s="111">
        <v>192417.7148966176</v>
      </c>
      <c r="E18" s="103">
        <v>232732.79352226722</v>
      </c>
    </row>
    <row r="19" spans="1:7" ht="13" thickBot="1">
      <c r="A19" s="62" t="s">
        <v>225</v>
      </c>
      <c r="B19" s="209">
        <v>461258</v>
      </c>
      <c r="C19" s="60">
        <v>-192917</v>
      </c>
      <c r="D19" s="113">
        <v>104919.59147464913</v>
      </c>
      <c r="E19" s="103">
        <v>-44887.384243101129</v>
      </c>
    </row>
    <row r="20" spans="1:7" s="2" customFormat="1" ht="39" customHeight="1" thickBot="1">
      <c r="A20" s="3"/>
      <c r="B20" s="5" t="s">
        <v>347</v>
      </c>
      <c r="C20" s="5" t="s">
        <v>348</v>
      </c>
      <c r="D20" s="5" t="s">
        <v>347</v>
      </c>
      <c r="E20" s="5" t="s">
        <v>348</v>
      </c>
    </row>
    <row r="21" spans="1:7" ht="13">
      <c r="A21" s="61" t="s">
        <v>227</v>
      </c>
      <c r="B21" s="8">
        <v>35191649</v>
      </c>
      <c r="C21" s="8">
        <v>35052287</v>
      </c>
      <c r="D21" s="105">
        <v>7730520.6159523763</v>
      </c>
      <c r="E21" s="14">
        <v>8231134.6718328055</v>
      </c>
      <c r="F21" s="2"/>
      <c r="G21" s="2"/>
    </row>
    <row r="22" spans="1:7" ht="13">
      <c r="A22" s="7" t="s">
        <v>81</v>
      </c>
      <c r="B22" s="10">
        <v>7749431</v>
      </c>
      <c r="C22" s="10">
        <v>6865478</v>
      </c>
      <c r="D22" s="105">
        <v>1702311.1394240274</v>
      </c>
      <c r="E22" s="14">
        <v>1612182.2237877187</v>
      </c>
      <c r="F22" s="2"/>
      <c r="G22" s="2"/>
    </row>
    <row r="23" spans="1:7" ht="13">
      <c r="A23" s="7" t="s">
        <v>228</v>
      </c>
      <c r="B23" s="10">
        <v>42941080</v>
      </c>
      <c r="C23" s="10">
        <v>41917765</v>
      </c>
      <c r="D23" s="105">
        <v>9432831.7553764042</v>
      </c>
      <c r="E23" s="14">
        <v>9843316.8956205249</v>
      </c>
      <c r="F23" s="2"/>
      <c r="G23" s="2"/>
    </row>
    <row r="24" spans="1:7" ht="13">
      <c r="A24" s="7" t="s">
        <v>229</v>
      </c>
      <c r="B24" s="10">
        <v>8762747</v>
      </c>
      <c r="C24" s="10">
        <v>8762747</v>
      </c>
      <c r="D24" s="105">
        <v>1924905.4324187774</v>
      </c>
      <c r="E24" s="14">
        <v>2057707.408711988</v>
      </c>
      <c r="F24" s="2"/>
      <c r="G24" s="2"/>
    </row>
    <row r="25" spans="1:7" ht="13">
      <c r="A25" s="7" t="s">
        <v>253</v>
      </c>
      <c r="B25" s="10">
        <v>18282475</v>
      </c>
      <c r="C25" s="10">
        <v>18192226</v>
      </c>
      <c r="D25" s="105">
        <v>4016096.2590338951</v>
      </c>
      <c r="E25" s="14">
        <v>4271979.8050956912</v>
      </c>
      <c r="F25" s="2"/>
      <c r="G25" s="2"/>
    </row>
    <row r="26" spans="1:7" ht="13">
      <c r="A26" s="7" t="s">
        <v>230</v>
      </c>
      <c r="B26" s="10">
        <v>900627</v>
      </c>
      <c r="C26" s="10">
        <v>900434</v>
      </c>
      <c r="D26" s="105">
        <v>197839.99297058632</v>
      </c>
      <c r="E26" s="14">
        <v>211443.93565809558</v>
      </c>
      <c r="F26" s="2"/>
      <c r="G26" s="2"/>
    </row>
    <row r="27" spans="1:7" ht="13">
      <c r="A27" s="7" t="s">
        <v>86</v>
      </c>
      <c r="B27" s="10">
        <v>19183102</v>
      </c>
      <c r="C27" s="10">
        <v>19092660</v>
      </c>
      <c r="D27" s="105">
        <v>4213936.2520044819</v>
      </c>
      <c r="E27" s="14">
        <v>4483423.7407537866</v>
      </c>
      <c r="F27" s="2"/>
      <c r="G27" s="2"/>
    </row>
    <row r="28" spans="1:7" ht="13">
      <c r="A28" s="7" t="s">
        <v>87</v>
      </c>
      <c r="B28" s="10">
        <v>16314523</v>
      </c>
      <c r="C28" s="10">
        <v>14963274</v>
      </c>
      <c r="D28" s="105">
        <v>3583797.8604222042</v>
      </c>
      <c r="E28" s="14">
        <v>3513742.867206763</v>
      </c>
      <c r="F28" s="2"/>
      <c r="G28" s="2"/>
    </row>
    <row r="29" spans="1:7" ht="13">
      <c r="A29" s="7" t="s">
        <v>88</v>
      </c>
      <c r="B29" s="10">
        <v>7443455</v>
      </c>
      <c r="C29" s="10">
        <v>7861831</v>
      </c>
      <c r="D29" s="105">
        <v>1635097.6429497178</v>
      </c>
      <c r="E29" s="14">
        <v>1846150.2876599743</v>
      </c>
      <c r="F29" s="2"/>
      <c r="G29" s="2"/>
    </row>
    <row r="30" spans="1:7" ht="13.5" thickBot="1">
      <c r="A30" s="62" t="s">
        <v>89</v>
      </c>
      <c r="B30" s="11">
        <v>23757978</v>
      </c>
      <c r="C30" s="11">
        <v>22825105</v>
      </c>
      <c r="D30" s="105">
        <v>5218895.5033719223</v>
      </c>
      <c r="E30" s="14">
        <v>5359893.1548667373</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51" customHeight="1" thickBot="1">
      <c r="A33" s="366"/>
      <c r="B33" s="5" t="s">
        <v>346</v>
      </c>
      <c r="C33" s="5" t="s">
        <v>349</v>
      </c>
      <c r="D33" s="5" t="s">
        <v>346</v>
      </c>
      <c r="E33" s="5" t="s">
        <v>349</v>
      </c>
      <c r="F33" s="2"/>
      <c r="G33" s="2"/>
    </row>
    <row r="34" spans="1:7" ht="13">
      <c r="A34" s="61" t="s">
        <v>65</v>
      </c>
      <c r="B34" s="8">
        <v>2621243</v>
      </c>
      <c r="C34" s="8">
        <v>2516047</v>
      </c>
      <c r="D34" s="102">
        <v>596238.42776880553</v>
      </c>
      <c r="E34" s="111">
        <v>585426.72995486064</v>
      </c>
      <c r="F34" s="2"/>
      <c r="G34" s="2"/>
    </row>
    <row r="35" spans="1:7" ht="13">
      <c r="A35" s="7" t="s">
        <v>166</v>
      </c>
      <c r="B35" s="111">
        <v>-67018</v>
      </c>
      <c r="C35" s="111">
        <v>-19484</v>
      </c>
      <c r="D35" s="111">
        <v>-15244.182608102268</v>
      </c>
      <c r="E35" s="111">
        <v>-4533.4822467308859</v>
      </c>
      <c r="F35" s="2"/>
      <c r="G35" s="2"/>
    </row>
    <row r="36" spans="1:7" ht="13">
      <c r="A36" s="7" t="s">
        <v>430</v>
      </c>
      <c r="B36" s="111">
        <v>-773691</v>
      </c>
      <c r="C36" s="111">
        <v>-180379</v>
      </c>
      <c r="D36" s="111">
        <v>-175986.85258057911</v>
      </c>
      <c r="E36" s="111">
        <v>-41970.077714179351</v>
      </c>
      <c r="F36" s="2"/>
      <c r="G36" s="2"/>
    </row>
    <row r="37" spans="1:7" ht="13">
      <c r="A37" s="7" t="s">
        <v>167</v>
      </c>
      <c r="B37" s="111">
        <v>-721023</v>
      </c>
      <c r="C37" s="111">
        <v>-155717</v>
      </c>
      <c r="D37" s="111">
        <v>-164006.77842731387</v>
      </c>
      <c r="E37" s="111">
        <v>-36231.793010377405</v>
      </c>
      <c r="F37" s="2"/>
      <c r="G37" s="2"/>
    </row>
    <row r="38" spans="1:7" ht="13">
      <c r="A38" s="7" t="s">
        <v>216</v>
      </c>
      <c r="B38" s="57">
        <v>-72997</v>
      </c>
      <c r="C38" s="57">
        <v>-2198</v>
      </c>
      <c r="D38" s="111">
        <v>-16604.189886950389</v>
      </c>
      <c r="E38" s="111">
        <v>-511.42444971846066</v>
      </c>
      <c r="F38" s="2"/>
      <c r="G38" s="2"/>
    </row>
    <row r="39" spans="1:7" ht="13">
      <c r="A39" s="7" t="s">
        <v>217</v>
      </c>
      <c r="B39" s="111">
        <v>-794020</v>
      </c>
      <c r="C39" s="111">
        <v>-157915</v>
      </c>
      <c r="D39" s="111">
        <v>-180610.96831426426</v>
      </c>
      <c r="E39" s="210">
        <v>-36743.217460095868</v>
      </c>
      <c r="F39" s="2"/>
      <c r="G39" s="2"/>
    </row>
    <row r="40" spans="1:7" ht="13">
      <c r="A40" s="7" t="s">
        <v>249</v>
      </c>
      <c r="B40" s="114">
        <v>-0.41</v>
      </c>
      <c r="C40" s="114">
        <v>-0.09</v>
      </c>
      <c r="D40" s="114">
        <v>-9.3260241566772054E-2</v>
      </c>
      <c r="E40" s="114">
        <v>-2.0940946530783194E-2</v>
      </c>
      <c r="F40" s="2"/>
      <c r="G40" s="2"/>
    </row>
    <row r="41" spans="1:7" ht="13">
      <c r="A41" s="7" t="s">
        <v>221</v>
      </c>
      <c r="B41" s="10">
        <v>1752549394</v>
      </c>
      <c r="C41" s="10">
        <v>1752549394</v>
      </c>
      <c r="D41" s="104">
        <v>1752549394</v>
      </c>
      <c r="E41" s="104">
        <v>1752549394</v>
      </c>
      <c r="F41" s="2"/>
      <c r="G41" s="2"/>
    </row>
    <row r="42" spans="1:7" ht="13">
      <c r="A42" s="7" t="s">
        <v>250</v>
      </c>
      <c r="B42" s="57">
        <v>298643</v>
      </c>
      <c r="C42" s="57">
        <v>-544299</v>
      </c>
      <c r="D42" s="111">
        <v>67930.532493232939</v>
      </c>
      <c r="E42" s="111">
        <v>-126645.95839731957</v>
      </c>
      <c r="F42" s="2"/>
      <c r="G42" s="2"/>
    </row>
    <row r="43" spans="1:7" ht="13">
      <c r="A43" s="7" t="s">
        <v>251</v>
      </c>
      <c r="B43" s="57">
        <v>-1096214</v>
      </c>
      <c r="C43" s="57">
        <v>-170708</v>
      </c>
      <c r="D43" s="111">
        <v>-249349.22548506697</v>
      </c>
      <c r="E43" s="111">
        <v>-39719.856670854861</v>
      </c>
      <c r="F43" s="2"/>
      <c r="G43" s="2"/>
    </row>
    <row r="44" spans="1:7" ht="13">
      <c r="A44" s="7" t="s">
        <v>252</v>
      </c>
      <c r="B44" s="57">
        <v>875912</v>
      </c>
      <c r="C44" s="57">
        <v>760291</v>
      </c>
      <c r="D44" s="111">
        <v>199238.45051520597</v>
      </c>
      <c r="E44" s="111">
        <v>176902.36865372982</v>
      </c>
      <c r="F44" s="2"/>
      <c r="G44" s="2"/>
    </row>
    <row r="45" spans="1:7" ht="13.5" thickBot="1">
      <c r="A45" s="62" t="s">
        <v>225</v>
      </c>
      <c r="B45" s="60">
        <v>78341</v>
      </c>
      <c r="C45" s="60">
        <v>45284</v>
      </c>
      <c r="D45" s="111">
        <v>17819.757523371925</v>
      </c>
      <c r="E45" s="111">
        <v>10535.553585555401</v>
      </c>
      <c r="F45" s="2"/>
      <c r="G45" s="2"/>
    </row>
    <row r="46" spans="1:7" ht="27.75" customHeight="1" thickBot="1">
      <c r="A46" s="4"/>
      <c r="B46" s="5" t="s">
        <v>347</v>
      </c>
      <c r="C46" s="5" t="s">
        <v>350</v>
      </c>
      <c r="D46" s="5" t="s">
        <v>347</v>
      </c>
      <c r="E46" s="5" t="s">
        <v>350</v>
      </c>
      <c r="F46" s="2"/>
      <c r="G46" s="2"/>
    </row>
    <row r="47" spans="1:7" ht="13">
      <c r="A47" s="61" t="s">
        <v>227</v>
      </c>
      <c r="B47" s="8">
        <v>27766378</v>
      </c>
      <c r="C47" s="8">
        <v>27010590</v>
      </c>
      <c r="D47" s="102">
        <v>6099417.4373393673</v>
      </c>
      <c r="E47" s="30">
        <v>6342747.446283903</v>
      </c>
      <c r="F47" s="2"/>
      <c r="G47" s="2"/>
    </row>
    <row r="48" spans="1:7" ht="13">
      <c r="A48" s="7" t="s">
        <v>81</v>
      </c>
      <c r="B48" s="10">
        <v>3624934</v>
      </c>
      <c r="C48" s="10">
        <v>3474539</v>
      </c>
      <c r="D48" s="104">
        <v>796286.27287305321</v>
      </c>
      <c r="E48" s="32">
        <v>815906.77468592231</v>
      </c>
      <c r="F48" s="2"/>
      <c r="G48" s="2"/>
    </row>
    <row r="49" spans="1:7" ht="13">
      <c r="A49" s="7" t="s">
        <v>228</v>
      </c>
      <c r="B49" s="10">
        <v>31391312</v>
      </c>
      <c r="C49" s="10">
        <v>30485129</v>
      </c>
      <c r="D49" s="104">
        <v>6895702.7102124207</v>
      </c>
      <c r="E49" s="32">
        <v>7158654.2209698251</v>
      </c>
      <c r="F49" s="2"/>
      <c r="G49" s="2"/>
    </row>
    <row r="50" spans="1:7" ht="13">
      <c r="A50" s="7" t="s">
        <v>229</v>
      </c>
      <c r="B50" s="10">
        <v>8762747</v>
      </c>
      <c r="C50" s="10">
        <v>8762747</v>
      </c>
      <c r="D50" s="104">
        <v>1924905.4324187774</v>
      </c>
      <c r="E50" s="32">
        <v>2057707.408711988</v>
      </c>
      <c r="F50" s="2"/>
      <c r="G50" s="2"/>
    </row>
    <row r="51" spans="1:7" ht="13">
      <c r="A51" s="7" t="s">
        <v>232</v>
      </c>
      <c r="B51" s="10">
        <v>14014157</v>
      </c>
      <c r="C51" s="10">
        <v>14808177</v>
      </c>
      <c r="D51" s="104">
        <v>3078478.3516024868</v>
      </c>
      <c r="E51" s="32">
        <v>3477322.2965833042</v>
      </c>
      <c r="F51" s="2"/>
      <c r="G51" s="2"/>
    </row>
    <row r="52" spans="1:7" ht="13">
      <c r="A52" s="7" t="s">
        <v>87</v>
      </c>
      <c r="B52" s="10">
        <v>12458967</v>
      </c>
      <c r="C52" s="10">
        <v>10947500</v>
      </c>
      <c r="D52" s="104">
        <v>2736851.0423302506</v>
      </c>
      <c r="E52" s="32">
        <v>2570740.871198779</v>
      </c>
      <c r="F52" s="2"/>
      <c r="G52" s="2"/>
    </row>
    <row r="53" spans="1:7" ht="13">
      <c r="A53" s="7" t="s">
        <v>88</v>
      </c>
      <c r="B53" s="10">
        <v>4918188</v>
      </c>
      <c r="C53" s="10">
        <v>4729452</v>
      </c>
      <c r="D53" s="104">
        <v>1080374.3162796828</v>
      </c>
      <c r="E53" s="32">
        <v>1110591.0531877421</v>
      </c>
      <c r="F53" s="2"/>
      <c r="G53" s="2"/>
    </row>
    <row r="54" spans="1:7" ht="13.5" thickBot="1">
      <c r="A54" s="65" t="s">
        <v>89</v>
      </c>
      <c r="B54" s="11">
        <v>17377155</v>
      </c>
      <c r="C54" s="11">
        <v>15676952</v>
      </c>
      <c r="D54" s="118">
        <v>3817225.3586099334</v>
      </c>
      <c r="E54" s="118">
        <v>3681331.9243865213</v>
      </c>
      <c r="F54" s="2"/>
      <c r="G54" s="2"/>
    </row>
    <row r="55" spans="1:7" ht="17.5">
      <c r="A55" s="203"/>
      <c r="B55" s="203"/>
      <c r="C55" s="203"/>
      <c r="D55" s="203"/>
      <c r="E55" s="203"/>
      <c r="F55" s="2"/>
      <c r="G55" s="2"/>
    </row>
    <row r="56" spans="1:7" ht="13">
      <c r="F56" s="2"/>
      <c r="G56" s="2"/>
    </row>
    <row r="57" spans="1:7" ht="15" customHeight="1">
      <c r="A57" s="1" t="s">
        <v>304</v>
      </c>
    </row>
    <row r="58" spans="1:7" ht="28" customHeight="1">
      <c r="A58" s="278" t="s">
        <v>351</v>
      </c>
      <c r="B58" s="287"/>
      <c r="C58" s="287"/>
      <c r="D58" s="287"/>
      <c r="E58" s="287"/>
    </row>
    <row r="59" spans="1:7" ht="39.65" customHeight="1">
      <c r="A59" s="278" t="s">
        <v>352</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03"/>
      <c r="B63" s="203"/>
      <c r="C63" s="203"/>
      <c r="D63" s="203"/>
      <c r="E63" s="203"/>
    </row>
    <row r="64" spans="1:7" ht="17.5">
      <c r="A64" s="203"/>
      <c r="B64" s="203"/>
      <c r="C64" s="203"/>
      <c r="D64" s="203"/>
      <c r="E64" s="203"/>
    </row>
    <row r="65" spans="1:5" ht="17.5">
      <c r="A65" s="211"/>
      <c r="B65" s="211"/>
      <c r="C65" s="211"/>
      <c r="D65" s="203"/>
      <c r="E65" s="203"/>
    </row>
    <row r="66" spans="1:5" ht="17.5">
      <c r="A66" s="211"/>
      <c r="B66" s="211"/>
      <c r="C66" s="212"/>
      <c r="D66" s="203"/>
      <c r="E66" s="203"/>
    </row>
    <row r="67" spans="1:5" ht="17.5">
      <c r="A67" s="211"/>
      <c r="B67" s="211"/>
      <c r="C67" s="170"/>
      <c r="D67" s="203"/>
      <c r="E67" s="203"/>
    </row>
    <row r="68" spans="1:5" ht="17.5">
      <c r="A68" s="211"/>
      <c r="B68" s="211"/>
      <c r="C68" s="20"/>
      <c r="D68" s="203"/>
      <c r="E68" s="203"/>
    </row>
    <row r="69" spans="1:5" ht="17.5">
      <c r="A69" s="211"/>
      <c r="B69" s="211"/>
      <c r="C69" s="20"/>
      <c r="D69" s="203"/>
      <c r="E69" s="203"/>
    </row>
    <row r="70" spans="1:5" ht="17.5">
      <c r="A70" s="211"/>
      <c r="B70" s="21"/>
      <c r="C70" s="21"/>
      <c r="D70" s="213"/>
      <c r="E70" s="203"/>
    </row>
    <row r="71" spans="1:5" ht="17.5">
      <c r="A71" s="211"/>
      <c r="B71" s="21"/>
      <c r="C71" s="21"/>
      <c r="D71" s="203"/>
      <c r="E71" s="203"/>
    </row>
    <row r="72" spans="1:5" ht="17.5">
      <c r="A72" s="211"/>
      <c r="B72" s="211"/>
      <c r="C72" s="21"/>
      <c r="D72" s="203"/>
      <c r="E72" s="203"/>
    </row>
    <row r="73" spans="1:5" ht="17.5">
      <c r="A73" s="211"/>
      <c r="B73" s="214"/>
      <c r="C73" s="20"/>
      <c r="D73" s="203"/>
      <c r="E73" s="203"/>
    </row>
    <row r="74" spans="1:5" ht="17.5">
      <c r="A74" s="211"/>
      <c r="B74" s="214"/>
      <c r="C74" s="20"/>
      <c r="D74" s="203"/>
      <c r="E74" s="203"/>
    </row>
    <row r="75" spans="1:5" ht="17.5">
      <c r="A75" s="211"/>
      <c r="B75" s="214"/>
      <c r="C75" s="20"/>
      <c r="D75" s="203"/>
      <c r="E75" s="203"/>
    </row>
    <row r="76" spans="1:5" ht="17.5">
      <c r="A76" s="203"/>
      <c r="B76" s="214"/>
      <c r="C76" s="20"/>
      <c r="D76" s="203"/>
      <c r="E76" s="203"/>
    </row>
    <row r="77" spans="1:5" ht="17.5">
      <c r="A77" s="211"/>
      <c r="B77" s="214"/>
      <c r="C77" s="215"/>
      <c r="D77" s="203"/>
      <c r="E77" s="203"/>
    </row>
    <row r="78" spans="1:5" ht="17.5">
      <c r="A78" s="211"/>
      <c r="B78" s="214"/>
      <c r="C78" s="215"/>
      <c r="D78" s="203"/>
      <c r="E78" s="203"/>
    </row>
    <row r="79" spans="1:5" ht="17.5">
      <c r="A79" s="203"/>
      <c r="B79" s="211"/>
      <c r="C79" s="21"/>
      <c r="D79" s="203"/>
      <c r="E79" s="203"/>
    </row>
    <row r="80" spans="1:5" ht="17.5">
      <c r="A80" s="211"/>
      <c r="B80" s="211"/>
      <c r="C80" s="20"/>
      <c r="D80" s="203"/>
      <c r="E80" s="203"/>
    </row>
    <row r="81" spans="1:7" ht="17.5">
      <c r="A81" s="211"/>
      <c r="B81" s="211"/>
      <c r="C81" s="20"/>
      <c r="D81" s="203"/>
      <c r="E81" s="203"/>
    </row>
    <row r="82" spans="1:7" ht="17.5">
      <c r="A82" s="203"/>
      <c r="B82" s="211"/>
      <c r="C82" s="20"/>
      <c r="D82" s="203"/>
      <c r="E82" s="203"/>
    </row>
    <row r="83" spans="1:7" ht="17.5">
      <c r="A83" s="211"/>
      <c r="B83" s="211"/>
      <c r="C83" s="20"/>
      <c r="D83" s="203"/>
      <c r="E83" s="203"/>
    </row>
    <row r="84" spans="1:7" ht="17.5">
      <c r="A84" s="211"/>
      <c r="B84" s="211"/>
      <c r="C84" s="21"/>
      <c r="D84" s="203"/>
      <c r="E84" s="203"/>
    </row>
    <row r="85" spans="1:7" ht="17.5">
      <c r="A85" s="203"/>
      <c r="B85" s="211"/>
      <c r="C85" s="217"/>
      <c r="D85" s="203"/>
      <c r="E85" s="203"/>
      <c r="G85" s="28"/>
    </row>
    <row r="86" spans="1:7" ht="17.5">
      <c r="A86" s="211"/>
      <c r="B86" s="211"/>
      <c r="C86" s="211"/>
      <c r="D86" s="203"/>
      <c r="E86" s="203"/>
      <c r="G86" s="28"/>
    </row>
    <row r="87" spans="1:7" ht="17.5">
      <c r="A87" s="211"/>
      <c r="B87" s="211"/>
      <c r="C87" s="211"/>
      <c r="D87" s="203"/>
      <c r="E87" s="203"/>
      <c r="G87" s="28"/>
    </row>
    <row r="88" spans="1:7" ht="17.5">
      <c r="A88" s="211"/>
      <c r="B88" s="211"/>
      <c r="C88" s="211"/>
      <c r="D88" s="203"/>
      <c r="E88" s="203"/>
      <c r="G88" s="28"/>
    </row>
    <row r="89" spans="1:7" ht="17.5">
      <c r="A89" s="211"/>
      <c r="B89" s="211"/>
      <c r="C89" s="211"/>
      <c r="D89" s="203"/>
      <c r="E89" s="203"/>
      <c r="G89" s="28"/>
    </row>
    <row r="90" spans="1:7" ht="17.5">
      <c r="A90" s="211"/>
      <c r="B90" s="211"/>
      <c r="C90" s="211"/>
      <c r="D90" s="203"/>
      <c r="E90" s="203"/>
      <c r="G90" s="28"/>
    </row>
    <row r="91" spans="1:7" ht="17.5">
      <c r="A91" s="211"/>
      <c r="B91" s="211"/>
      <c r="C91" s="211"/>
      <c r="D91" s="203"/>
      <c r="E91" s="203"/>
      <c r="G91" s="28"/>
    </row>
    <row r="92" spans="1:7" ht="17.5">
      <c r="A92" s="211"/>
      <c r="B92" s="211"/>
      <c r="C92" s="211"/>
      <c r="D92" s="203"/>
      <c r="E92" s="203"/>
      <c r="G92" s="28"/>
    </row>
    <row r="93" spans="1:7" ht="17.5">
      <c r="A93" s="211"/>
      <c r="B93" s="211"/>
      <c r="C93" s="211"/>
      <c r="D93" s="203"/>
      <c r="E93" s="203"/>
      <c r="G93" s="28"/>
    </row>
    <row r="94" spans="1:7" ht="17.5">
      <c r="A94" s="211"/>
      <c r="B94" s="211"/>
      <c r="C94" s="211"/>
      <c r="D94" s="203"/>
      <c r="E94" s="203"/>
      <c r="G94" s="28"/>
    </row>
    <row r="95" spans="1:7" ht="17.5">
      <c r="A95" s="211"/>
      <c r="B95" s="211"/>
      <c r="C95" s="211"/>
      <c r="D95" s="203"/>
      <c r="E95" s="203"/>
      <c r="G95" s="28"/>
    </row>
    <row r="96" spans="1:7" ht="17.5">
      <c r="A96" s="211"/>
      <c r="B96" s="211"/>
      <c r="C96" s="217"/>
      <c r="D96" s="203"/>
      <c r="E96" s="203"/>
      <c r="G96" s="28"/>
    </row>
    <row r="97" spans="1:7" ht="17.5">
      <c r="A97" s="203"/>
      <c r="B97" s="211"/>
      <c r="C97" s="211"/>
      <c r="D97" s="203"/>
      <c r="E97" s="203"/>
      <c r="G97" s="28"/>
    </row>
    <row r="98" spans="1:7" ht="17.5">
      <c r="A98" s="211"/>
      <c r="B98" s="211"/>
      <c r="C98" s="211"/>
      <c r="D98" s="203"/>
      <c r="E98" s="203"/>
      <c r="G98" s="28"/>
    </row>
    <row r="99" spans="1:7" ht="17.5">
      <c r="A99" s="211"/>
      <c r="B99" s="211"/>
      <c r="C99" s="217"/>
      <c r="D99" s="203"/>
      <c r="E99" s="203"/>
      <c r="G99" s="2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63"/>
  <sheetViews>
    <sheetView topLeftCell="A22" workbookViewId="0">
      <selection activeCell="A40" sqref="A40"/>
    </sheetView>
  </sheetViews>
  <sheetFormatPr defaultRowHeight="14"/>
  <cols>
    <col min="1" max="1" width="61.08203125" customWidth="1"/>
    <col min="2" max="2" width="17.58203125" customWidth="1"/>
    <col min="3" max="3" width="15.58203125" customWidth="1"/>
    <col min="4" max="4" width="16.75" customWidth="1"/>
    <col min="5" max="5" width="16" customWidth="1"/>
  </cols>
  <sheetData>
    <row r="1" spans="1:5" ht="14.5" thickBot="1">
      <c r="A1" s="279" t="s">
        <v>207</v>
      </c>
      <c r="B1" s="288" t="s">
        <v>290</v>
      </c>
      <c r="C1" s="289"/>
      <c r="D1" s="290" t="s">
        <v>291</v>
      </c>
      <c r="E1" s="291"/>
    </row>
    <row r="2" spans="1:5" ht="40.5" thickBot="1">
      <c r="A2" s="280"/>
      <c r="B2" s="5" t="s">
        <v>361</v>
      </c>
      <c r="C2" s="5" t="s">
        <v>362</v>
      </c>
      <c r="D2" s="5" t="s">
        <v>363</v>
      </c>
      <c r="E2" s="5" t="s">
        <v>362</v>
      </c>
    </row>
    <row r="3" spans="1:5" ht="14.5" thickBot="1">
      <c r="A3" s="343" t="s">
        <v>213</v>
      </c>
      <c r="B3" s="344"/>
      <c r="C3" s="344"/>
      <c r="D3" s="344"/>
      <c r="E3" s="345"/>
    </row>
    <row r="4" spans="1:5">
      <c r="A4" s="61" t="s">
        <v>65</v>
      </c>
      <c r="B4" s="222">
        <v>9888017</v>
      </c>
      <c r="C4" s="46">
        <v>9325844</v>
      </c>
      <c r="D4" s="8">
        <v>2226378.9881341048</v>
      </c>
      <c r="E4" s="102">
        <v>2174870.3358208956</v>
      </c>
    </row>
    <row r="5" spans="1:5">
      <c r="A5" s="7" t="s">
        <v>353</v>
      </c>
      <c r="B5" s="223">
        <v>1139502</v>
      </c>
      <c r="C5" s="224">
        <v>924658</v>
      </c>
      <c r="D5" s="225">
        <v>256569.47290207821</v>
      </c>
      <c r="E5" s="103">
        <v>215638.52611940296</v>
      </c>
    </row>
    <row r="6" spans="1:5">
      <c r="A6" s="7" t="s">
        <v>214</v>
      </c>
      <c r="B6" s="223">
        <v>895490</v>
      </c>
      <c r="C6" s="226">
        <v>801732</v>
      </c>
      <c r="D6" s="225">
        <v>201627.90174048138</v>
      </c>
      <c r="E6" s="103">
        <v>186971.08208955222</v>
      </c>
    </row>
    <row r="7" spans="1:5">
      <c r="A7" s="7" t="s">
        <v>354</v>
      </c>
      <c r="B7" s="223">
        <v>464373</v>
      </c>
      <c r="C7" s="226">
        <v>597237</v>
      </c>
      <c r="D7" s="225">
        <v>104557.89971404769</v>
      </c>
      <c r="E7" s="103">
        <v>139281.01679104476</v>
      </c>
    </row>
    <row r="8" spans="1:5">
      <c r="A8" s="7" t="s">
        <v>355</v>
      </c>
      <c r="B8" s="223">
        <v>-781455</v>
      </c>
      <c r="C8" s="226">
        <v>75149</v>
      </c>
      <c r="D8" s="225">
        <v>-175951.86094161618</v>
      </c>
      <c r="E8" s="103">
        <v>17525.419776119401</v>
      </c>
    </row>
    <row r="9" spans="1:5" ht="15" customHeight="1">
      <c r="A9" s="7" t="s">
        <v>167</v>
      </c>
      <c r="B9" s="223">
        <v>-317082</v>
      </c>
      <c r="C9" s="226">
        <v>672386</v>
      </c>
      <c r="D9" s="225">
        <v>-71393.961227568507</v>
      </c>
      <c r="E9" s="103">
        <v>156806.43656716417</v>
      </c>
    </row>
    <row r="10" spans="1:5" ht="16.5" customHeight="1">
      <c r="A10" s="7" t="s">
        <v>168</v>
      </c>
      <c r="B10" s="223">
        <v>-316046</v>
      </c>
      <c r="C10" s="226">
        <v>671543</v>
      </c>
      <c r="D10" s="225">
        <v>-71160.696192556235</v>
      </c>
      <c r="E10" s="103">
        <v>156609.84141791044</v>
      </c>
    </row>
    <row r="11" spans="1:5">
      <c r="A11" s="7" t="s">
        <v>247</v>
      </c>
      <c r="B11" s="223">
        <v>-1036</v>
      </c>
      <c r="C11" s="48">
        <v>843</v>
      </c>
      <c r="D11" s="225">
        <v>-233.26503501227117</v>
      </c>
      <c r="E11" s="105">
        <v>196.59514925373134</v>
      </c>
    </row>
    <row r="12" spans="1:5">
      <c r="A12" s="7" t="s">
        <v>356</v>
      </c>
      <c r="B12" s="223">
        <v>-190755</v>
      </c>
      <c r="C12" s="226">
        <v>4065</v>
      </c>
      <c r="D12" s="225">
        <v>-42950.262310584738</v>
      </c>
      <c r="E12" s="103">
        <v>947.99440298507454</v>
      </c>
    </row>
    <row r="13" spans="1:5">
      <c r="A13" s="7" t="s">
        <v>217</v>
      </c>
      <c r="B13" s="223">
        <v>-507837</v>
      </c>
      <c r="C13" s="226">
        <v>676451</v>
      </c>
      <c r="D13" s="225">
        <v>-114344.22353815324</v>
      </c>
      <c r="E13" s="103">
        <v>157754.43097014923</v>
      </c>
    </row>
    <row r="14" spans="1:5" ht="15.75" customHeight="1">
      <c r="A14" s="7" t="s">
        <v>218</v>
      </c>
      <c r="B14" s="223">
        <v>-506656</v>
      </c>
      <c r="C14" s="226">
        <v>675589</v>
      </c>
      <c r="D14" s="225">
        <v>-114078.31040461126</v>
      </c>
      <c r="E14" s="103">
        <v>157553.40485074627</v>
      </c>
    </row>
    <row r="15" spans="1:5" ht="18" customHeight="1">
      <c r="A15" s="7" t="s">
        <v>219</v>
      </c>
      <c r="B15" s="223">
        <v>-1181</v>
      </c>
      <c r="C15" s="48">
        <v>862</v>
      </c>
      <c r="D15" s="225">
        <v>-265.91313354198093</v>
      </c>
      <c r="E15" s="105">
        <v>201.02611940298507</v>
      </c>
    </row>
    <row r="16" spans="1:5" ht="27.75" customHeight="1">
      <c r="A16" s="7" t="s">
        <v>357</v>
      </c>
      <c r="B16" s="227">
        <v>-0.18033500287182205</v>
      </c>
      <c r="C16" s="228">
        <v>0.38318064089895776</v>
      </c>
      <c r="D16" s="229">
        <v>-4.0604103049067176E-2</v>
      </c>
      <c r="E16" s="108">
        <v>8.9361156926062904E-2</v>
      </c>
    </row>
    <row r="17" spans="1:5" ht="26.25" customHeight="1">
      <c r="A17" s="7" t="s">
        <v>358</v>
      </c>
      <c r="B17" s="227">
        <v>0.26556113145419286</v>
      </c>
      <c r="C17" s="230">
        <v>0.34030082235730696</v>
      </c>
      <c r="D17" s="229">
        <v>5.9793558519846184E-2</v>
      </c>
      <c r="E17" s="108">
        <v>7.9361199243774938E-2</v>
      </c>
    </row>
    <row r="18" spans="1:5" ht="16.5" customHeight="1">
      <c r="A18" s="7" t="s">
        <v>221</v>
      </c>
      <c r="B18" s="231">
        <v>1752549394</v>
      </c>
      <c r="C18" s="232">
        <v>1752549394</v>
      </c>
      <c r="D18" s="233">
        <v>1752549394</v>
      </c>
      <c r="E18" s="105">
        <v>1752549394</v>
      </c>
    </row>
    <row r="19" spans="1:5">
      <c r="A19" s="62" t="s">
        <v>222</v>
      </c>
      <c r="B19" s="234">
        <v>2523280</v>
      </c>
      <c r="C19" s="235">
        <v>1065698</v>
      </c>
      <c r="D19" s="236">
        <v>568139.95902100741</v>
      </c>
      <c r="E19" s="110">
        <v>248530.31716417908</v>
      </c>
    </row>
    <row r="20" spans="1:5">
      <c r="A20" s="241" t="s">
        <v>223</v>
      </c>
      <c r="B20" s="234">
        <v>-2158988</v>
      </c>
      <c r="C20" s="235">
        <v>-1889762</v>
      </c>
      <c r="D20" s="236">
        <v>-486116.22723076574</v>
      </c>
      <c r="E20" s="110">
        <v>-440709.42164179101</v>
      </c>
    </row>
    <row r="21" spans="1:5">
      <c r="A21" s="61" t="s">
        <v>224</v>
      </c>
      <c r="B21" s="234">
        <v>-963214</v>
      </c>
      <c r="C21" s="235">
        <v>957628</v>
      </c>
      <c r="D21" s="236">
        <v>-216876.59018755768</v>
      </c>
      <c r="E21" s="110">
        <v>223327.42537313432</v>
      </c>
    </row>
    <row r="22" spans="1:5" ht="14.5" thickBot="1">
      <c r="A22" s="62" t="s">
        <v>225</v>
      </c>
      <c r="B22" s="237">
        <v>-598922</v>
      </c>
      <c r="C22" s="238">
        <v>133564</v>
      </c>
      <c r="D22" s="239">
        <v>-134852.8583973161</v>
      </c>
      <c r="E22" s="112">
        <v>31148.320895522385</v>
      </c>
    </row>
    <row r="23" spans="1:5" ht="35.5" thickBot="1">
      <c r="A23" s="242"/>
      <c r="B23" s="240" t="s">
        <v>364</v>
      </c>
      <c r="C23" s="240" t="s">
        <v>348</v>
      </c>
      <c r="D23" s="240" t="s">
        <v>364</v>
      </c>
      <c r="E23" s="240" t="s">
        <v>348</v>
      </c>
    </row>
    <row r="24" spans="1:5">
      <c r="A24" s="246" t="s">
        <v>227</v>
      </c>
      <c r="B24" s="244">
        <v>33188440</v>
      </c>
      <c r="C24" s="8">
        <v>35052287</v>
      </c>
      <c r="D24" s="105">
        <v>7431356.9189431258</v>
      </c>
      <c r="E24" s="14">
        <v>8231134.6718328055</v>
      </c>
    </row>
    <row r="25" spans="1:5">
      <c r="A25" s="247" t="s">
        <v>81</v>
      </c>
      <c r="B25" s="243">
        <v>6821897</v>
      </c>
      <c r="C25" s="10">
        <v>6865478</v>
      </c>
      <c r="D25" s="105">
        <v>1527518.3609493955</v>
      </c>
      <c r="E25" s="14">
        <v>1612182.2237877187</v>
      </c>
    </row>
    <row r="26" spans="1:5">
      <c r="A26" s="247" t="s">
        <v>82</v>
      </c>
      <c r="B26" s="243">
        <v>40010337</v>
      </c>
      <c r="C26" s="10">
        <v>41917765</v>
      </c>
      <c r="D26" s="105">
        <v>8958875.279892521</v>
      </c>
      <c r="E26" s="14">
        <v>9843316.8956205249</v>
      </c>
    </row>
    <row r="27" spans="1:5">
      <c r="A27" s="247" t="s">
        <v>229</v>
      </c>
      <c r="B27" s="243">
        <v>8762747</v>
      </c>
      <c r="C27" s="10">
        <v>8762747</v>
      </c>
      <c r="D27" s="105">
        <v>1962101.8808777428</v>
      </c>
      <c r="E27" s="14">
        <v>2057707.408711988</v>
      </c>
    </row>
    <row r="28" spans="1:5" ht="15" customHeight="1">
      <c r="A28" s="247" t="s">
        <v>84</v>
      </c>
      <c r="B28" s="243">
        <v>17684743</v>
      </c>
      <c r="C28" s="10">
        <v>18192226</v>
      </c>
      <c r="D28" s="105">
        <v>3959861.8450515</v>
      </c>
      <c r="E28" s="14">
        <v>4271979.8050956912</v>
      </c>
    </row>
    <row r="29" spans="1:5">
      <c r="A29" s="247" t="s">
        <v>230</v>
      </c>
      <c r="B29" s="243">
        <v>899840</v>
      </c>
      <c r="C29" s="10">
        <v>900434</v>
      </c>
      <c r="D29" s="105">
        <v>201486.78907299595</v>
      </c>
      <c r="E29" s="14">
        <v>211443.93565809558</v>
      </c>
    </row>
    <row r="30" spans="1:5">
      <c r="A30" s="247" t="s">
        <v>86</v>
      </c>
      <c r="B30" s="243">
        <v>18584583</v>
      </c>
      <c r="C30" s="10">
        <v>19092660</v>
      </c>
      <c r="D30" s="105">
        <v>4161348.634124496</v>
      </c>
      <c r="E30" s="14">
        <v>4483423.7407537866</v>
      </c>
    </row>
    <row r="31" spans="1:5">
      <c r="A31" s="248" t="s">
        <v>359</v>
      </c>
      <c r="B31" s="243">
        <v>16145402</v>
      </c>
      <c r="C31" s="10">
        <v>14963274</v>
      </c>
      <c r="D31" s="105">
        <v>3615181.8181818179</v>
      </c>
      <c r="E31" s="14">
        <v>3513742.867206763</v>
      </c>
    </row>
    <row r="32" spans="1:5">
      <c r="A32" s="248" t="s">
        <v>360</v>
      </c>
      <c r="B32" s="31">
        <v>5280352</v>
      </c>
      <c r="C32" s="10">
        <v>7861831</v>
      </c>
      <c r="D32" s="105">
        <v>1182344.8275862068</v>
      </c>
      <c r="E32" s="14">
        <v>1846150.2876599743</v>
      </c>
    </row>
    <row r="33" spans="1:5" ht="14.5" thickBot="1">
      <c r="A33" s="249" t="s">
        <v>89</v>
      </c>
      <c r="B33" s="245">
        <v>21425754</v>
      </c>
      <c r="C33" s="11">
        <v>22825105</v>
      </c>
      <c r="D33" s="105">
        <v>4797526.645768025</v>
      </c>
      <c r="E33" s="14">
        <v>5359893.1548667373</v>
      </c>
    </row>
    <row r="34" spans="1:5" ht="14.5" thickBot="1">
      <c r="A34" s="346" t="s">
        <v>302</v>
      </c>
      <c r="B34" s="347"/>
      <c r="C34" s="347"/>
      <c r="D34" s="347"/>
      <c r="E34" s="348"/>
    </row>
    <row r="35" spans="1:5" ht="14.5" thickBot="1">
      <c r="A35" s="315"/>
      <c r="B35" s="288" t="s">
        <v>290</v>
      </c>
      <c r="C35" s="321"/>
      <c r="D35" s="290" t="s">
        <v>291</v>
      </c>
      <c r="E35" s="291"/>
    </row>
    <row r="36" spans="1:5" ht="40.5" thickBot="1">
      <c r="A36" s="366"/>
      <c r="B36" s="5" t="s">
        <v>363</v>
      </c>
      <c r="C36" s="5" t="s">
        <v>365</v>
      </c>
      <c r="D36" s="5" t="s">
        <v>363</v>
      </c>
      <c r="E36" s="5" t="s">
        <v>365</v>
      </c>
    </row>
    <row r="37" spans="1:5">
      <c r="A37" s="61" t="s">
        <v>65</v>
      </c>
      <c r="B37" s="8">
        <v>5206920</v>
      </c>
      <c r="C37" s="8">
        <v>4877470</v>
      </c>
      <c r="D37" s="102">
        <v>1172386.4634228717</v>
      </c>
      <c r="E37" s="111">
        <v>1137469.6828358208</v>
      </c>
    </row>
    <row r="38" spans="1:5">
      <c r="A38" s="7" t="s">
        <v>166</v>
      </c>
      <c r="B38" s="111">
        <v>65550</v>
      </c>
      <c r="C38" s="111">
        <v>6407</v>
      </c>
      <c r="D38" s="111">
        <v>14759.192128430865</v>
      </c>
      <c r="E38" s="111">
        <v>1494.169776119403</v>
      </c>
    </row>
    <row r="39" spans="1:5">
      <c r="A39" s="7" t="s">
        <v>430</v>
      </c>
      <c r="B39" s="111">
        <v>-1996497</v>
      </c>
      <c r="C39" s="111">
        <v>-516207</v>
      </c>
      <c r="D39" s="111">
        <v>-449529.8673811722</v>
      </c>
      <c r="E39" s="111">
        <v>-120384.09514925373</v>
      </c>
    </row>
    <row r="40" spans="1:5">
      <c r="A40" s="7" t="s">
        <v>167</v>
      </c>
      <c r="B40" s="111">
        <v>-1955125</v>
      </c>
      <c r="C40" s="111">
        <v>-613022</v>
      </c>
      <c r="D40" s="111">
        <v>-440214.57681309525</v>
      </c>
      <c r="E40" s="111">
        <v>-142962.22014925373</v>
      </c>
    </row>
    <row r="41" spans="1:5">
      <c r="A41" s="7" t="s">
        <v>216</v>
      </c>
      <c r="B41" s="57">
        <v>-107340</v>
      </c>
      <c r="C41" s="57">
        <v>-2629</v>
      </c>
      <c r="D41" s="111">
        <v>-24168.599283993426</v>
      </c>
      <c r="E41" s="111">
        <v>-613.10634328358208</v>
      </c>
    </row>
    <row r="42" spans="1:5">
      <c r="A42" s="7" t="s">
        <v>217</v>
      </c>
      <c r="B42" s="111">
        <v>-2062465</v>
      </c>
      <c r="C42" s="111">
        <v>-615651</v>
      </c>
      <c r="D42" s="111">
        <v>-464383.17609708867</v>
      </c>
      <c r="E42" s="111">
        <v>-143575.32649253731</v>
      </c>
    </row>
    <row r="43" spans="1:5">
      <c r="A43" s="7" t="s">
        <v>249</v>
      </c>
      <c r="B43" s="114">
        <v>-1.1200000000000001</v>
      </c>
      <c r="C43" s="114">
        <v>-0.35</v>
      </c>
      <c r="D43" s="114">
        <v>-0.25217841622948239</v>
      </c>
      <c r="E43" s="114">
        <v>-8.1623134328358202E-2</v>
      </c>
    </row>
    <row r="44" spans="1:5">
      <c r="A44" s="7" t="s">
        <v>221</v>
      </c>
      <c r="B44" s="10">
        <v>1752549394</v>
      </c>
      <c r="C44" s="10">
        <v>1752549394</v>
      </c>
      <c r="D44" s="104">
        <v>1752549394</v>
      </c>
      <c r="E44" s="104">
        <v>1752549394</v>
      </c>
    </row>
    <row r="45" spans="1:5">
      <c r="A45" s="7" t="s">
        <v>250</v>
      </c>
      <c r="B45" s="57">
        <v>742272</v>
      </c>
      <c r="C45" s="57">
        <v>-114412</v>
      </c>
      <c r="D45" s="111">
        <v>167129.44408168781</v>
      </c>
      <c r="E45" s="111">
        <v>-26681.902985074626</v>
      </c>
    </row>
    <row r="46" spans="1:5">
      <c r="A46" s="7" t="s">
        <v>251</v>
      </c>
      <c r="B46" s="57">
        <v>-1115763</v>
      </c>
      <c r="C46" s="57">
        <v>226840</v>
      </c>
      <c r="D46" s="111">
        <v>-251224.41627451422</v>
      </c>
      <c r="E46" s="111">
        <v>52901.119402985074</v>
      </c>
    </row>
    <row r="47" spans="1:5">
      <c r="A47" s="7" t="s">
        <v>252</v>
      </c>
      <c r="B47" s="57">
        <v>-998056</v>
      </c>
      <c r="C47" s="57">
        <v>634769</v>
      </c>
      <c r="D47" s="111">
        <v>-224721.59052529663</v>
      </c>
      <c r="E47" s="111">
        <v>148033.81529850746</v>
      </c>
    </row>
    <row r="48" spans="1:5" ht="14.5" thickBot="1">
      <c r="A48" s="62" t="s">
        <v>225</v>
      </c>
      <c r="B48" s="60">
        <v>-1371547</v>
      </c>
      <c r="C48" s="60">
        <v>747197</v>
      </c>
      <c r="D48" s="111">
        <v>-308816.56271812308</v>
      </c>
      <c r="E48" s="111">
        <v>174253.0317164179</v>
      </c>
    </row>
    <row r="49" spans="1:5" ht="26.5" thickBot="1">
      <c r="A49" s="4"/>
      <c r="B49" s="5" t="s">
        <v>364</v>
      </c>
      <c r="C49" s="5" t="s">
        <v>350</v>
      </c>
      <c r="D49" s="5" t="s">
        <v>364</v>
      </c>
      <c r="E49" s="5" t="s">
        <v>350</v>
      </c>
    </row>
    <row r="50" spans="1:5">
      <c r="A50" s="61" t="s">
        <v>227</v>
      </c>
      <c r="B50" s="46">
        <v>25129661</v>
      </c>
      <c r="C50" s="46">
        <v>27010590</v>
      </c>
      <c r="D50" s="102">
        <v>5626883.3407971337</v>
      </c>
      <c r="E50" s="102">
        <v>6342747.446283903</v>
      </c>
    </row>
    <row r="51" spans="1:5">
      <c r="A51" s="7" t="s">
        <v>81</v>
      </c>
      <c r="B51" s="48">
        <v>3348918</v>
      </c>
      <c r="C51" s="48">
        <v>3474539</v>
      </c>
      <c r="D51" s="104">
        <v>749869.68204209581</v>
      </c>
      <c r="E51" s="104">
        <v>815906.77468592231</v>
      </c>
    </row>
    <row r="52" spans="1:5">
      <c r="A52" s="7" t="s">
        <v>228</v>
      </c>
      <c r="B52" s="48">
        <v>28478579</v>
      </c>
      <c r="C52" s="48">
        <v>30485129</v>
      </c>
      <c r="D52" s="104">
        <v>6376753.0228392296</v>
      </c>
      <c r="E52" s="104">
        <v>7158654.2209698251</v>
      </c>
    </row>
    <row r="53" spans="1:5">
      <c r="A53" s="7" t="s">
        <v>229</v>
      </c>
      <c r="B53" s="48">
        <v>8762747</v>
      </c>
      <c r="C53" s="48">
        <v>8762747</v>
      </c>
      <c r="D53" s="104">
        <v>1962101.8808777428</v>
      </c>
      <c r="E53" s="104">
        <v>2057707.408711988</v>
      </c>
    </row>
    <row r="54" spans="1:5">
      <c r="A54" s="7" t="s">
        <v>232</v>
      </c>
      <c r="B54" s="48">
        <v>12745712</v>
      </c>
      <c r="C54" s="48">
        <v>14808177</v>
      </c>
      <c r="D54" s="104">
        <v>2853943.5736677116</v>
      </c>
      <c r="E54" s="104">
        <v>3477322.2965833042</v>
      </c>
    </row>
    <row r="55" spans="1:5">
      <c r="A55" s="7" t="s">
        <v>87</v>
      </c>
      <c r="B55" s="48">
        <v>12450107</v>
      </c>
      <c r="C55" s="10">
        <v>10947500</v>
      </c>
      <c r="D55" s="104">
        <v>2787753.4706672635</v>
      </c>
      <c r="E55" s="104">
        <v>2570740.871198779</v>
      </c>
    </row>
    <row r="56" spans="1:5">
      <c r="A56" s="7" t="s">
        <v>88</v>
      </c>
      <c r="B56" s="10">
        <v>3282760</v>
      </c>
      <c r="C56" s="10">
        <v>4729452</v>
      </c>
      <c r="D56" s="104">
        <v>735055.97850425437</v>
      </c>
      <c r="E56" s="104">
        <v>1110591.0531877421</v>
      </c>
    </row>
    <row r="57" spans="1:5" ht="14.5" thickBot="1">
      <c r="A57" s="65" t="s">
        <v>89</v>
      </c>
      <c r="B57" s="11">
        <v>15732867</v>
      </c>
      <c r="C57" s="11">
        <v>15676952</v>
      </c>
      <c r="D57" s="118">
        <v>3522809.449171518</v>
      </c>
      <c r="E57" s="118">
        <v>3681331.9243865213</v>
      </c>
    </row>
    <row r="58" spans="1:5" ht="17.5">
      <c r="A58" s="203"/>
      <c r="B58" s="203"/>
      <c r="C58" s="203"/>
      <c r="D58" s="203"/>
      <c r="E58" s="203"/>
    </row>
    <row r="59" spans="1:5">
      <c r="A59" s="1"/>
      <c r="B59" s="1"/>
      <c r="C59" s="1"/>
      <c r="D59" s="1"/>
      <c r="E59" s="1"/>
    </row>
    <row r="60" spans="1:5" ht="16.5" customHeight="1">
      <c r="A60" s="1" t="s">
        <v>304</v>
      </c>
      <c r="B60" s="1"/>
      <c r="C60" s="1"/>
      <c r="D60" s="1"/>
      <c r="E60" s="1"/>
    </row>
    <row r="61" spans="1:5" ht="36" customHeight="1">
      <c r="A61" s="278" t="s">
        <v>366</v>
      </c>
      <c r="B61" s="287"/>
      <c r="C61" s="287"/>
      <c r="D61" s="287"/>
      <c r="E61" s="287"/>
    </row>
    <row r="62" spans="1:5" ht="46.5" customHeight="1">
      <c r="A62" s="278" t="s">
        <v>367</v>
      </c>
      <c r="B62" s="278"/>
      <c r="C62" s="278"/>
      <c r="D62" s="278"/>
      <c r="E62" s="278"/>
    </row>
    <row r="63" spans="1:5" ht="17.5">
      <c r="A63" s="203"/>
      <c r="B63" s="203"/>
      <c r="C63" s="203"/>
      <c r="D63" s="203"/>
      <c r="E63" s="203"/>
    </row>
  </sheetData>
  <mergeCells count="10">
    <mergeCell ref="A62:E62"/>
    <mergeCell ref="A1:A2"/>
    <mergeCell ref="B1:C1"/>
    <mergeCell ref="D1:E1"/>
    <mergeCell ref="A3:E3"/>
    <mergeCell ref="A34:E34"/>
    <mergeCell ref="A35:A36"/>
    <mergeCell ref="D35:E35"/>
    <mergeCell ref="A61:E61"/>
    <mergeCell ref="B35:C35"/>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62"/>
  <sheetViews>
    <sheetView workbookViewId="0">
      <selection activeCell="B18" sqref="B18"/>
    </sheetView>
  </sheetViews>
  <sheetFormatPr defaultRowHeight="14"/>
  <cols>
    <col min="1" max="1" width="59.33203125" customWidth="1"/>
    <col min="2" max="2" width="15.75" customWidth="1"/>
    <col min="3" max="4" width="14.5" customWidth="1"/>
    <col min="5" max="5" width="14.33203125" customWidth="1"/>
  </cols>
  <sheetData>
    <row r="1" spans="1:5" ht="14.5" thickBot="1">
      <c r="A1" s="279" t="s">
        <v>207</v>
      </c>
      <c r="B1" s="288" t="s">
        <v>290</v>
      </c>
      <c r="C1" s="289"/>
      <c r="D1" s="290" t="s">
        <v>291</v>
      </c>
      <c r="E1" s="291"/>
    </row>
    <row r="2" spans="1:5" ht="40.5" thickBot="1">
      <c r="A2" s="280"/>
      <c r="B2" s="5" t="s">
        <v>368</v>
      </c>
      <c r="C2" s="5" t="s">
        <v>369</v>
      </c>
      <c r="D2" s="5" t="s">
        <v>370</v>
      </c>
      <c r="E2" s="5" t="s">
        <v>369</v>
      </c>
    </row>
    <row r="3" spans="1:5" ht="14.5" thickBot="1">
      <c r="A3" s="343" t="s">
        <v>213</v>
      </c>
      <c r="B3" s="344"/>
      <c r="C3" s="344"/>
      <c r="D3" s="344"/>
      <c r="E3" s="345"/>
    </row>
    <row r="4" spans="1:5">
      <c r="A4" s="61" t="s">
        <v>65</v>
      </c>
      <c r="B4" s="222">
        <v>14876828</v>
      </c>
      <c r="C4" s="46">
        <v>14021911</v>
      </c>
      <c r="D4" s="8">
        <v>3349128.3205763167</v>
      </c>
      <c r="E4" s="102">
        <v>3254400.733416887</v>
      </c>
    </row>
    <row r="5" spans="1:5">
      <c r="A5" s="7" t="s">
        <v>353</v>
      </c>
      <c r="B5" s="223">
        <v>1678875</v>
      </c>
      <c r="C5" s="224">
        <v>1406053</v>
      </c>
      <c r="D5" s="225">
        <v>377954.75011256192</v>
      </c>
      <c r="E5" s="103">
        <v>326336.39697349485</v>
      </c>
    </row>
    <row r="6" spans="1:5">
      <c r="A6" s="7" t="s">
        <v>214</v>
      </c>
      <c r="B6" s="223">
        <v>1395863</v>
      </c>
      <c r="C6" s="226">
        <v>1179840</v>
      </c>
      <c r="D6" s="225">
        <v>314242.00810445746</v>
      </c>
      <c r="E6" s="103">
        <v>273833.72789305111</v>
      </c>
    </row>
    <row r="7" spans="1:5">
      <c r="A7" s="7" t="s">
        <v>354</v>
      </c>
      <c r="B7" s="223">
        <v>856366</v>
      </c>
      <c r="C7" s="226">
        <v>924585.74</v>
      </c>
      <c r="D7" s="225">
        <v>192788.38361098603</v>
      </c>
      <c r="E7" s="103">
        <v>214590.75801884601</v>
      </c>
    </row>
    <row r="8" spans="1:5">
      <c r="A8" s="7" t="s">
        <v>355</v>
      </c>
      <c r="B8" s="223">
        <v>-796566</v>
      </c>
      <c r="C8" s="226">
        <v>49829.26</v>
      </c>
      <c r="D8" s="225">
        <v>-179325.97928860874</v>
      </c>
      <c r="E8" s="103">
        <v>11565.069860279442</v>
      </c>
    </row>
    <row r="9" spans="1:5">
      <c r="A9" s="7" t="s">
        <v>167</v>
      </c>
      <c r="B9" s="223">
        <v>59800</v>
      </c>
      <c r="C9" s="226">
        <v>974415</v>
      </c>
      <c r="D9" s="225">
        <v>13462.404322377308</v>
      </c>
      <c r="E9" s="103">
        <v>226155.82787912546</v>
      </c>
    </row>
    <row r="10" spans="1:5" ht="15" customHeight="1">
      <c r="A10" s="7" t="s">
        <v>168</v>
      </c>
      <c r="B10" s="223">
        <v>60597</v>
      </c>
      <c r="C10" s="226">
        <v>974274</v>
      </c>
      <c r="D10" s="225">
        <v>13641.828005402971</v>
      </c>
      <c r="E10" s="103">
        <v>226123.1026319454</v>
      </c>
    </row>
    <row r="11" spans="1:5" ht="14.25" customHeight="1">
      <c r="A11" s="7" t="s">
        <v>247</v>
      </c>
      <c r="B11" s="223">
        <v>-797</v>
      </c>
      <c r="C11" s="48">
        <v>141</v>
      </c>
      <c r="D11" s="225">
        <v>-179.4236830256641</v>
      </c>
      <c r="E11" s="105">
        <v>32.725247180058489</v>
      </c>
    </row>
    <row r="12" spans="1:5">
      <c r="A12" s="7" t="s">
        <v>356</v>
      </c>
      <c r="B12" s="223">
        <v>-182142</v>
      </c>
      <c r="C12" s="226">
        <v>9215</v>
      </c>
      <c r="D12" s="225">
        <v>-41004.502476361995</v>
      </c>
      <c r="E12" s="103">
        <v>2138.7457642853824</v>
      </c>
    </row>
    <row r="13" spans="1:5">
      <c r="A13" s="7" t="s">
        <v>217</v>
      </c>
      <c r="B13" s="223">
        <v>-122342</v>
      </c>
      <c r="C13" s="226">
        <v>983630</v>
      </c>
      <c r="D13" s="225">
        <v>-27542.098153984691</v>
      </c>
      <c r="E13" s="103">
        <v>228294.57364341084</v>
      </c>
    </row>
    <row r="14" spans="1:5" ht="15.75" customHeight="1">
      <c r="A14" s="7" t="s">
        <v>218</v>
      </c>
      <c r="B14" s="223">
        <v>-121400</v>
      </c>
      <c r="C14" s="226">
        <v>983458</v>
      </c>
      <c r="D14" s="225">
        <v>-27330.031517334533</v>
      </c>
      <c r="E14" s="103">
        <v>228254.65348373022</v>
      </c>
    </row>
    <row r="15" spans="1:5" ht="12" customHeight="1">
      <c r="A15" s="7" t="s">
        <v>219</v>
      </c>
      <c r="B15" s="223">
        <v>-942</v>
      </c>
      <c r="C15" s="48">
        <v>172</v>
      </c>
      <c r="D15" s="225">
        <v>-212.06663665015759</v>
      </c>
      <c r="E15" s="105">
        <v>39.920159680638719</v>
      </c>
    </row>
    <row r="16" spans="1:5" ht="27" customHeight="1">
      <c r="A16" s="7" t="s">
        <v>357</v>
      </c>
      <c r="B16" s="227">
        <v>3.4576486236256115E-2</v>
      </c>
      <c r="C16" s="228">
        <v>0.5559181403591299</v>
      </c>
      <c r="D16" s="229">
        <v>7.7839905979865181E-3</v>
      </c>
      <c r="E16" s="108">
        <v>0.12902523797965229</v>
      </c>
    </row>
    <row r="17" spans="1:5" ht="27.75" customHeight="1">
      <c r="A17" s="7" t="s">
        <v>358</v>
      </c>
      <c r="B17" s="227">
        <v>0.4890949167735697</v>
      </c>
      <c r="C17" s="230">
        <v>0.52748569778684362</v>
      </c>
      <c r="D17" s="229">
        <v>0.11010691507734571</v>
      </c>
      <c r="E17" s="108">
        <v>0.12242624002851125</v>
      </c>
    </row>
    <row r="18" spans="1:5" ht="13.5" customHeight="1">
      <c r="A18" s="7" t="s">
        <v>221</v>
      </c>
      <c r="B18" s="231">
        <v>1752549394</v>
      </c>
      <c r="C18" s="232">
        <v>1752549394</v>
      </c>
      <c r="D18" s="233">
        <v>1752549394</v>
      </c>
      <c r="E18" s="105">
        <v>1752549394</v>
      </c>
    </row>
    <row r="19" spans="1:5">
      <c r="A19" s="62" t="s">
        <v>222</v>
      </c>
      <c r="B19" s="234">
        <v>3468428</v>
      </c>
      <c r="C19" s="235">
        <v>1452282</v>
      </c>
      <c r="D19" s="236">
        <v>780825.75416479062</v>
      </c>
      <c r="E19" s="110">
        <v>337065.86826347304</v>
      </c>
    </row>
    <row r="20" spans="1:5">
      <c r="A20" s="241" t="s">
        <v>223</v>
      </c>
      <c r="B20" s="234">
        <v>-3088725</v>
      </c>
      <c r="C20" s="235">
        <v>-3566426</v>
      </c>
      <c r="D20" s="236">
        <v>-695345.56506078341</v>
      </c>
      <c r="E20" s="110">
        <v>-827745.90354175365</v>
      </c>
    </row>
    <row r="21" spans="1:5">
      <c r="A21" s="61" t="s">
        <v>224</v>
      </c>
      <c r="B21" s="234">
        <v>-1183727</v>
      </c>
      <c r="C21" s="235">
        <v>1897707</v>
      </c>
      <c r="D21" s="236">
        <v>-266485.14182800538</v>
      </c>
      <c r="E21" s="110">
        <v>440446.31666898757</v>
      </c>
    </row>
    <row r="22" spans="1:5" ht="14.5" thickBot="1">
      <c r="A22" s="62" t="s">
        <v>225</v>
      </c>
      <c r="B22" s="237">
        <v>-804024</v>
      </c>
      <c r="C22" s="238">
        <v>-216437</v>
      </c>
      <c r="D22" s="239">
        <v>-181004.9527239982</v>
      </c>
      <c r="E22" s="112">
        <v>-50233.718609293042</v>
      </c>
    </row>
    <row r="23" spans="1:5" ht="35.5" thickBot="1">
      <c r="A23" s="242"/>
      <c r="B23" s="240" t="s">
        <v>371</v>
      </c>
      <c r="C23" s="240" t="s">
        <v>348</v>
      </c>
      <c r="D23" s="240" t="s">
        <v>371</v>
      </c>
      <c r="E23" s="240" t="s">
        <v>348</v>
      </c>
    </row>
    <row r="24" spans="1:5">
      <c r="A24" s="246" t="s">
        <v>227</v>
      </c>
      <c r="B24" s="46">
        <v>33701429</v>
      </c>
      <c r="C24" s="46">
        <v>35052287</v>
      </c>
      <c r="D24" s="105">
        <v>7444868.118759389</v>
      </c>
      <c r="E24" s="14">
        <v>8231134.6718328055</v>
      </c>
    </row>
    <row r="25" spans="1:5">
      <c r="A25" s="247" t="s">
        <v>81</v>
      </c>
      <c r="B25" s="48">
        <v>6817330</v>
      </c>
      <c r="C25" s="48">
        <v>6865478</v>
      </c>
      <c r="D25" s="105">
        <v>1505993.1960766988</v>
      </c>
      <c r="E25" s="14">
        <v>1612182.2237877187</v>
      </c>
    </row>
    <row r="26" spans="1:5">
      <c r="A26" s="247" t="s">
        <v>82</v>
      </c>
      <c r="B26" s="48">
        <v>40518759</v>
      </c>
      <c r="C26" s="48">
        <v>41917765</v>
      </c>
      <c r="D26" s="105">
        <v>8950861.3148360886</v>
      </c>
      <c r="E26" s="14">
        <v>9843316.8956205249</v>
      </c>
    </row>
    <row r="27" spans="1:5">
      <c r="A27" s="247" t="s">
        <v>229</v>
      </c>
      <c r="B27" s="48">
        <v>8762747</v>
      </c>
      <c r="C27" s="48">
        <v>8762747</v>
      </c>
      <c r="D27" s="105">
        <v>1935748.6524697358</v>
      </c>
      <c r="E27" s="14">
        <v>2057707.408711988</v>
      </c>
    </row>
    <row r="28" spans="1:5" ht="15.75" customHeight="1">
      <c r="A28" s="247" t="s">
        <v>84</v>
      </c>
      <c r="B28" s="48">
        <v>18070845</v>
      </c>
      <c r="C28" s="48">
        <v>18192226</v>
      </c>
      <c r="D28" s="105">
        <v>3991968.9405319435</v>
      </c>
      <c r="E28" s="14">
        <v>4271979.8050956912</v>
      </c>
    </row>
    <row r="29" spans="1:5">
      <c r="A29" s="247" t="s">
        <v>230</v>
      </c>
      <c r="B29" s="48">
        <v>897087</v>
      </c>
      <c r="C29" s="48">
        <v>900434</v>
      </c>
      <c r="D29" s="105">
        <v>198172.43969249801</v>
      </c>
      <c r="E29" s="14">
        <v>211443.93565809558</v>
      </c>
    </row>
    <row r="30" spans="1:5">
      <c r="A30" s="247" t="s">
        <v>86</v>
      </c>
      <c r="B30" s="48">
        <v>18967932</v>
      </c>
      <c r="C30" s="48">
        <v>19092660</v>
      </c>
      <c r="D30" s="105">
        <v>4190141.3802244412</v>
      </c>
      <c r="E30" s="14">
        <v>4483423.7407537866</v>
      </c>
    </row>
    <row r="31" spans="1:5">
      <c r="A31" s="248" t="s">
        <v>359</v>
      </c>
      <c r="B31" s="48">
        <v>15077768</v>
      </c>
      <c r="C31" s="48">
        <v>14963274</v>
      </c>
      <c r="D31" s="105">
        <v>3330778.4748608288</v>
      </c>
      <c r="E31" s="14">
        <v>3513742.867206763</v>
      </c>
    </row>
    <row r="32" spans="1:5">
      <c r="A32" s="248" t="s">
        <v>360</v>
      </c>
      <c r="B32" s="48">
        <v>6473059</v>
      </c>
      <c r="C32" s="48">
        <v>7861831</v>
      </c>
      <c r="D32" s="105">
        <v>1429941.4597508174</v>
      </c>
      <c r="E32" s="14">
        <v>1846150.2876599743</v>
      </c>
    </row>
    <row r="33" spans="1:5" ht="14.5" thickBot="1">
      <c r="A33" s="249" t="s">
        <v>89</v>
      </c>
      <c r="B33" s="11">
        <v>21550827</v>
      </c>
      <c r="C33" s="11">
        <v>22825105</v>
      </c>
      <c r="D33" s="105">
        <v>4760719.9346116465</v>
      </c>
      <c r="E33" s="14">
        <v>5359893.1548667373</v>
      </c>
    </row>
    <row r="34" spans="1:5" ht="14.5" thickBot="1">
      <c r="A34" s="346" t="s">
        <v>302</v>
      </c>
      <c r="B34" s="347"/>
      <c r="C34" s="347"/>
      <c r="D34" s="347"/>
      <c r="E34" s="348"/>
    </row>
    <row r="35" spans="1:5" ht="14.5" thickBot="1">
      <c r="A35" s="315"/>
      <c r="B35" s="288" t="s">
        <v>290</v>
      </c>
      <c r="C35" s="321"/>
      <c r="D35" s="290" t="s">
        <v>291</v>
      </c>
      <c r="E35" s="291"/>
    </row>
    <row r="36" spans="1:5" ht="40.5" thickBot="1">
      <c r="A36" s="366"/>
      <c r="B36" s="5" t="s">
        <v>370</v>
      </c>
      <c r="C36" s="5" t="s">
        <v>372</v>
      </c>
      <c r="D36" s="5" t="s">
        <v>370</v>
      </c>
      <c r="E36" s="5" t="s">
        <v>372</v>
      </c>
    </row>
    <row r="37" spans="1:5">
      <c r="A37" s="61" t="s">
        <v>65</v>
      </c>
      <c r="B37" s="46">
        <v>7915766</v>
      </c>
      <c r="C37" s="46">
        <v>7296402</v>
      </c>
      <c r="D37" s="102">
        <v>1782027.4651058081</v>
      </c>
      <c r="E37" s="111">
        <v>1693450.7728728589</v>
      </c>
    </row>
    <row r="38" spans="1:5">
      <c r="A38" s="7" t="s">
        <v>166</v>
      </c>
      <c r="B38" s="210">
        <v>204952</v>
      </c>
      <c r="C38" s="210">
        <v>80512</v>
      </c>
      <c r="D38" s="111">
        <v>46139.576767221974</v>
      </c>
      <c r="E38" s="111">
        <v>18686.348233765028</v>
      </c>
    </row>
    <row r="39" spans="1:5">
      <c r="A39" s="7" t="s">
        <v>430</v>
      </c>
      <c r="B39" s="210">
        <v>-1194866</v>
      </c>
      <c r="C39" s="210">
        <v>405123</v>
      </c>
      <c r="D39" s="111">
        <v>-268992.79603782081</v>
      </c>
      <c r="E39" s="111">
        <v>94026.597966856978</v>
      </c>
    </row>
    <row r="40" spans="1:5">
      <c r="A40" s="7" t="s">
        <v>167</v>
      </c>
      <c r="B40" s="210">
        <v>-1164861</v>
      </c>
      <c r="C40" s="210">
        <v>310506</v>
      </c>
      <c r="D40" s="111">
        <v>-262237.95587573166</v>
      </c>
      <c r="E40" s="111">
        <v>72066.564545327943</v>
      </c>
    </row>
    <row r="41" spans="1:5">
      <c r="A41" s="7" t="s">
        <v>216</v>
      </c>
      <c r="B41" s="235">
        <v>-99301</v>
      </c>
      <c r="C41" s="235">
        <v>-1148</v>
      </c>
      <c r="D41" s="111">
        <v>-22355.020261143629</v>
      </c>
      <c r="E41" s="111">
        <v>-266.44385647310031</v>
      </c>
    </row>
    <row r="42" spans="1:5">
      <c r="A42" s="7" t="s">
        <v>217</v>
      </c>
      <c r="B42" s="210">
        <v>-1264162</v>
      </c>
      <c r="C42" s="210">
        <v>309358</v>
      </c>
      <c r="D42" s="111">
        <v>-284592.97613687528</v>
      </c>
      <c r="E42" s="111">
        <v>71800.120688854848</v>
      </c>
    </row>
    <row r="43" spans="1:5" ht="14.25" customHeight="1">
      <c r="A43" s="7" t="s">
        <v>249</v>
      </c>
      <c r="B43" s="250">
        <v>-0.66</v>
      </c>
      <c r="C43" s="250">
        <v>0.18</v>
      </c>
      <c r="D43" s="114">
        <v>-0.14858171994597028</v>
      </c>
      <c r="E43" s="114">
        <v>4.1776911293691682E-2</v>
      </c>
    </row>
    <row r="44" spans="1:5" ht="14.25" customHeight="1">
      <c r="A44" s="7" t="s">
        <v>221</v>
      </c>
      <c r="B44" s="48">
        <v>1752549394</v>
      </c>
      <c r="C44" s="48">
        <v>1752549394</v>
      </c>
      <c r="D44" s="104">
        <v>1752549394</v>
      </c>
      <c r="E44" s="104">
        <v>1752549394</v>
      </c>
    </row>
    <row r="45" spans="1:5">
      <c r="A45" s="7" t="s">
        <v>250</v>
      </c>
      <c r="B45" s="235">
        <v>857880</v>
      </c>
      <c r="C45" s="235">
        <v>-279102</v>
      </c>
      <c r="D45" s="111">
        <v>193129.22107158936</v>
      </c>
      <c r="E45" s="111">
        <v>-64777.886088288535</v>
      </c>
    </row>
    <row r="46" spans="1:5">
      <c r="A46" s="7" t="s">
        <v>251</v>
      </c>
      <c r="B46" s="235">
        <v>-328600</v>
      </c>
      <c r="C46" s="235">
        <v>385783</v>
      </c>
      <c r="D46" s="111">
        <v>-73975.686627645206</v>
      </c>
      <c r="E46" s="111">
        <v>89537.900942301436</v>
      </c>
    </row>
    <row r="47" spans="1:5">
      <c r="A47" s="7" t="s">
        <v>252</v>
      </c>
      <c r="B47" s="235">
        <v>-1271810</v>
      </c>
      <c r="C47" s="235">
        <v>986728</v>
      </c>
      <c r="D47" s="111">
        <v>-286314.72309770371</v>
      </c>
      <c r="E47" s="111">
        <v>229013.60070556559</v>
      </c>
    </row>
    <row r="48" spans="1:5" ht="14.5" thickBot="1">
      <c r="A48" s="62" t="s">
        <v>225</v>
      </c>
      <c r="B48" s="238">
        <v>-742530</v>
      </c>
      <c r="C48" s="238">
        <v>1093409</v>
      </c>
      <c r="D48" s="111">
        <v>-167161.18865375957</v>
      </c>
      <c r="E48" s="111">
        <v>253773.61555957849</v>
      </c>
    </row>
    <row r="49" spans="1:5" ht="26.5" thickBot="1">
      <c r="A49" s="4"/>
      <c r="B49" s="5" t="s">
        <v>371</v>
      </c>
      <c r="C49" s="5" t="s">
        <v>350</v>
      </c>
      <c r="D49" s="5" t="s">
        <v>371</v>
      </c>
      <c r="E49" s="5" t="s">
        <v>350</v>
      </c>
    </row>
    <row r="50" spans="1:5">
      <c r="A50" s="61" t="s">
        <v>227</v>
      </c>
      <c r="B50" s="46">
        <v>25003947</v>
      </c>
      <c r="C50" s="46">
        <v>27010590</v>
      </c>
      <c r="D50" s="102">
        <v>5523536.9355836352</v>
      </c>
      <c r="E50" s="102">
        <v>6342747.446283903</v>
      </c>
    </row>
    <row r="51" spans="1:5">
      <c r="A51" s="7" t="s">
        <v>81</v>
      </c>
      <c r="B51" s="48">
        <v>3539148</v>
      </c>
      <c r="C51" s="48">
        <v>3474539</v>
      </c>
      <c r="D51" s="104">
        <v>781821.15401608206</v>
      </c>
      <c r="E51" s="104">
        <v>815906.77468592231</v>
      </c>
    </row>
    <row r="52" spans="1:5">
      <c r="A52" s="7" t="s">
        <v>228</v>
      </c>
      <c r="B52" s="48">
        <v>28543095</v>
      </c>
      <c r="C52" s="48">
        <v>30485129</v>
      </c>
      <c r="D52" s="104">
        <v>6305358.0895997174</v>
      </c>
      <c r="E52" s="104">
        <v>7158654.2209698251</v>
      </c>
    </row>
    <row r="53" spans="1:5">
      <c r="A53" s="7" t="s">
        <v>229</v>
      </c>
      <c r="B53" s="48">
        <v>8762747</v>
      </c>
      <c r="C53" s="48">
        <v>8762747</v>
      </c>
      <c r="D53" s="104">
        <v>1935748.6524697358</v>
      </c>
      <c r="E53" s="104">
        <v>2057707.408711988</v>
      </c>
    </row>
    <row r="54" spans="1:5">
      <c r="A54" s="7" t="s">
        <v>232</v>
      </c>
      <c r="B54" s="48">
        <v>13544015</v>
      </c>
      <c r="C54" s="48">
        <v>14808177</v>
      </c>
      <c r="D54" s="104">
        <v>2991962.3133339225</v>
      </c>
      <c r="E54" s="104">
        <v>3477322.2965833042</v>
      </c>
    </row>
    <row r="55" spans="1:5">
      <c r="A55" s="7" t="s">
        <v>87</v>
      </c>
      <c r="B55" s="48">
        <v>11405591</v>
      </c>
      <c r="C55" s="48">
        <v>10947500</v>
      </c>
      <c r="D55" s="104">
        <v>2519570.3366616596</v>
      </c>
      <c r="E55" s="104">
        <v>2570740.871198779</v>
      </c>
    </row>
    <row r="56" spans="1:5">
      <c r="A56" s="7" t="s">
        <v>88</v>
      </c>
      <c r="B56" s="48">
        <v>3593489</v>
      </c>
      <c r="C56" s="48">
        <v>4729452</v>
      </c>
      <c r="D56" s="104">
        <v>793825.43960413546</v>
      </c>
      <c r="E56" s="104">
        <v>1110591.0531877421</v>
      </c>
    </row>
    <row r="57" spans="1:5" ht="14.5" thickBot="1">
      <c r="A57" s="65" t="s">
        <v>89</v>
      </c>
      <c r="B57" s="51">
        <v>14999080</v>
      </c>
      <c r="C57" s="51">
        <v>15676952</v>
      </c>
      <c r="D57" s="118">
        <v>3313395.7762657949</v>
      </c>
      <c r="E57" s="118">
        <v>3681331.9243865213</v>
      </c>
    </row>
    <row r="58" spans="1:5" ht="14.25" customHeight="1">
      <c r="A58" s="203"/>
      <c r="B58" s="203"/>
      <c r="C58" s="203"/>
      <c r="D58" s="203"/>
      <c r="E58" s="203"/>
    </row>
    <row r="59" spans="1:5" ht="14.25" customHeight="1">
      <c r="A59" s="1"/>
      <c r="B59" s="1"/>
      <c r="C59" s="1"/>
      <c r="D59" s="1"/>
      <c r="E59" s="1"/>
    </row>
    <row r="60" spans="1:5">
      <c r="A60" s="1" t="s">
        <v>304</v>
      </c>
      <c r="B60" s="1"/>
      <c r="C60" s="1"/>
      <c r="D60" s="1"/>
      <c r="E60" s="1"/>
    </row>
    <row r="61" spans="1:5" ht="33" customHeight="1">
      <c r="A61" s="278" t="s">
        <v>373</v>
      </c>
      <c r="B61" s="287"/>
      <c r="C61" s="287"/>
      <c r="D61" s="287"/>
      <c r="E61" s="287"/>
    </row>
    <row r="62" spans="1:5" ht="46.5" customHeight="1">
      <c r="A62" s="278" t="s">
        <v>374</v>
      </c>
      <c r="B62" s="278"/>
      <c r="C62" s="278"/>
      <c r="D62" s="278"/>
      <c r="E62" s="278"/>
    </row>
  </sheetData>
  <mergeCells count="10">
    <mergeCell ref="A62:E62"/>
    <mergeCell ref="A34:E34"/>
    <mergeCell ref="A35:A36"/>
    <mergeCell ref="B35:C35"/>
    <mergeCell ref="D35:E35"/>
    <mergeCell ref="A1:A2"/>
    <mergeCell ref="B1:C1"/>
    <mergeCell ref="D1:E1"/>
    <mergeCell ref="A3:E3"/>
    <mergeCell ref="A61:E61"/>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63"/>
  <sheetViews>
    <sheetView workbookViewId="0">
      <selection activeCell="F12" sqref="F12"/>
    </sheetView>
  </sheetViews>
  <sheetFormatPr defaultRowHeight="14"/>
  <cols>
    <col min="1" max="1" width="59.33203125" customWidth="1"/>
    <col min="2" max="2" width="15.75" customWidth="1"/>
    <col min="3" max="4" width="14.5" customWidth="1"/>
    <col min="5" max="5" width="14.33203125" customWidth="1"/>
  </cols>
  <sheetData>
    <row r="1" spans="1:5" ht="14.5" thickBot="1">
      <c r="A1" s="279" t="s">
        <v>207</v>
      </c>
      <c r="B1" s="288" t="s">
        <v>290</v>
      </c>
      <c r="C1" s="289"/>
      <c r="D1" s="290" t="s">
        <v>291</v>
      </c>
      <c r="E1" s="291"/>
    </row>
    <row r="2" spans="1:5" ht="40.5" thickBot="1">
      <c r="A2" s="280"/>
      <c r="B2" s="5" t="s">
        <v>381</v>
      </c>
      <c r="C2" s="5" t="s">
        <v>382</v>
      </c>
      <c r="D2" s="5" t="s">
        <v>383</v>
      </c>
      <c r="E2" s="5" t="s">
        <v>382</v>
      </c>
    </row>
    <row r="3" spans="1:5" ht="14.5" thickBot="1">
      <c r="A3" s="343" t="s">
        <v>213</v>
      </c>
      <c r="B3" s="344"/>
      <c r="C3" s="344"/>
      <c r="D3" s="344"/>
      <c r="E3" s="345"/>
    </row>
    <row r="4" spans="1:5">
      <c r="A4" s="61" t="s">
        <v>65</v>
      </c>
      <c r="B4" s="222">
        <v>20367400</v>
      </c>
      <c r="C4" s="46">
        <v>19112336</v>
      </c>
      <c r="D4" s="8">
        <v>4552188</v>
      </c>
      <c r="E4" s="102">
        <v>4442869</v>
      </c>
    </row>
    <row r="5" spans="1:5">
      <c r="A5" s="61" t="s">
        <v>384</v>
      </c>
      <c r="B5" s="251">
        <v>66448</v>
      </c>
      <c r="C5" s="252">
        <v>952650</v>
      </c>
      <c r="D5" s="253">
        <v>14851</v>
      </c>
      <c r="E5" s="104">
        <v>221454</v>
      </c>
    </row>
    <row r="6" spans="1:5">
      <c r="A6" s="7" t="s">
        <v>166</v>
      </c>
      <c r="B6" s="223">
        <v>-1014635</v>
      </c>
      <c r="C6" s="224">
        <v>199048</v>
      </c>
      <c r="D6" s="225">
        <v>-226775</v>
      </c>
      <c r="E6" s="103">
        <v>46271</v>
      </c>
    </row>
    <row r="7" spans="1:5">
      <c r="A7" s="7" t="s">
        <v>385</v>
      </c>
      <c r="B7" s="223">
        <v>-1655668</v>
      </c>
      <c r="C7" s="226">
        <v>-112744</v>
      </c>
      <c r="D7" s="225">
        <v>-370048</v>
      </c>
      <c r="E7" s="103">
        <v>-26209</v>
      </c>
    </row>
    <row r="8" spans="1:5">
      <c r="A8" s="7" t="s">
        <v>386</v>
      </c>
      <c r="B8" s="223">
        <v>-1733550</v>
      </c>
      <c r="C8" s="226">
        <v>-94197</v>
      </c>
      <c r="D8" s="225">
        <v>-387455</v>
      </c>
      <c r="E8" s="103">
        <v>-21897</v>
      </c>
    </row>
    <row r="9" spans="1:5">
      <c r="A9" s="7" t="s">
        <v>387</v>
      </c>
      <c r="B9" s="223">
        <v>-754327</v>
      </c>
      <c r="C9" s="226">
        <v>82514</v>
      </c>
      <c r="D9" s="225">
        <v>-168595</v>
      </c>
      <c r="E9" s="103">
        <v>19181</v>
      </c>
    </row>
    <row r="10" spans="1:5">
      <c r="A10" s="7" t="s">
        <v>388</v>
      </c>
      <c r="B10" s="223">
        <v>-2487877</v>
      </c>
      <c r="C10" s="226">
        <v>-11683</v>
      </c>
      <c r="D10" s="225">
        <v>-556050</v>
      </c>
      <c r="E10" s="103">
        <v>-2716</v>
      </c>
    </row>
    <row r="11" spans="1:5" ht="15" customHeight="1">
      <c r="A11" s="7" t="s">
        <v>389</v>
      </c>
      <c r="B11" s="223">
        <v>-2485115</v>
      </c>
      <c r="C11" s="226">
        <v>-10908</v>
      </c>
      <c r="D11" s="225">
        <v>-555432</v>
      </c>
      <c r="E11" s="103">
        <v>-2536</v>
      </c>
    </row>
    <row r="12" spans="1:5" ht="14.25" customHeight="1">
      <c r="A12" s="7" t="s">
        <v>390</v>
      </c>
      <c r="B12" s="223">
        <v>-2762</v>
      </c>
      <c r="C12" s="226">
        <v>-775</v>
      </c>
      <c r="D12" s="225">
        <v>-617</v>
      </c>
      <c r="E12" s="103">
        <v>-180</v>
      </c>
    </row>
    <row r="13" spans="1:5">
      <c r="A13" s="7" t="s">
        <v>391</v>
      </c>
      <c r="B13" s="223">
        <v>-188006</v>
      </c>
      <c r="C13" s="226">
        <v>-101853</v>
      </c>
      <c r="D13" s="225">
        <v>-42020</v>
      </c>
      <c r="E13" s="103">
        <v>-23677</v>
      </c>
    </row>
    <row r="14" spans="1:5">
      <c r="A14" s="7" t="s">
        <v>71</v>
      </c>
      <c r="B14" s="223">
        <v>-2675883</v>
      </c>
      <c r="C14" s="226">
        <v>-113536</v>
      </c>
      <c r="D14" s="225">
        <v>-598070</v>
      </c>
      <c r="E14" s="103">
        <v>-26393</v>
      </c>
    </row>
    <row r="15" spans="1:5" ht="15.75" customHeight="1">
      <c r="A15" s="7" t="s">
        <v>170</v>
      </c>
      <c r="B15" s="223">
        <v>-2672871</v>
      </c>
      <c r="C15" s="226">
        <v>-112530</v>
      </c>
      <c r="D15" s="225">
        <v>-597396</v>
      </c>
      <c r="E15" s="103">
        <v>-26159</v>
      </c>
    </row>
    <row r="16" spans="1:5" ht="12" customHeight="1">
      <c r="A16" s="7" t="s">
        <v>392</v>
      </c>
      <c r="B16" s="223">
        <v>-3012</v>
      </c>
      <c r="C16" s="226">
        <v>-1006</v>
      </c>
      <c r="D16" s="225">
        <v>-673</v>
      </c>
      <c r="E16" s="103">
        <v>-234</v>
      </c>
    </row>
    <row r="17" spans="1:5" ht="27" customHeight="1">
      <c r="A17" s="7" t="s">
        <v>393</v>
      </c>
      <c r="B17" s="254" t="s">
        <v>375</v>
      </c>
      <c r="C17" s="255" t="s">
        <v>376</v>
      </c>
      <c r="D17" s="257" t="s">
        <v>377</v>
      </c>
      <c r="E17" s="258" t="s">
        <v>395</v>
      </c>
    </row>
    <row r="18" spans="1:5" ht="27.75" customHeight="1">
      <c r="A18" s="7" t="s">
        <v>394</v>
      </c>
      <c r="B18" s="254" t="s">
        <v>378</v>
      </c>
      <c r="C18" s="256" t="s">
        <v>379</v>
      </c>
      <c r="D18" s="257" t="s">
        <v>380</v>
      </c>
      <c r="E18" s="258" t="s">
        <v>376</v>
      </c>
    </row>
    <row r="19" spans="1:5" ht="13.5" customHeight="1">
      <c r="A19" s="7" t="s">
        <v>221</v>
      </c>
      <c r="B19" s="231">
        <v>1752549394</v>
      </c>
      <c r="C19" s="232">
        <v>1752549394</v>
      </c>
      <c r="D19" s="233">
        <v>1752549394</v>
      </c>
      <c r="E19" s="105">
        <v>1752549394</v>
      </c>
    </row>
    <row r="20" spans="1:5">
      <c r="A20" s="62" t="s">
        <v>222</v>
      </c>
      <c r="B20" s="234">
        <v>4041979</v>
      </c>
      <c r="C20" s="235">
        <v>2035575</v>
      </c>
      <c r="D20" s="236">
        <v>903397</v>
      </c>
      <c r="E20" s="110">
        <v>473191</v>
      </c>
    </row>
    <row r="21" spans="1:5">
      <c r="A21" s="241" t="s">
        <v>223</v>
      </c>
      <c r="B21" s="234">
        <v>-3976568</v>
      </c>
      <c r="C21" s="235">
        <v>-4534738</v>
      </c>
      <c r="D21" s="236">
        <v>-888777</v>
      </c>
      <c r="E21" s="110">
        <v>-1054149</v>
      </c>
    </row>
    <row r="22" spans="1:5">
      <c r="A22" s="61" t="s">
        <v>224</v>
      </c>
      <c r="B22" s="234">
        <v>-373635</v>
      </c>
      <c r="C22" s="235">
        <v>2894792</v>
      </c>
      <c r="D22" s="236">
        <v>-83509</v>
      </c>
      <c r="E22" s="110">
        <v>672926</v>
      </c>
    </row>
    <row r="23" spans="1:5" ht="14.5" thickBot="1">
      <c r="A23" s="62" t="s">
        <v>225</v>
      </c>
      <c r="B23" s="237">
        <v>-308224</v>
      </c>
      <c r="C23" s="238">
        <v>395629</v>
      </c>
      <c r="D23" s="239">
        <v>-68889</v>
      </c>
      <c r="E23" s="112">
        <v>91968</v>
      </c>
    </row>
    <row r="24" spans="1:5" ht="35.5" thickBot="1">
      <c r="A24" s="242"/>
      <c r="B24" s="240" t="s">
        <v>396</v>
      </c>
      <c r="C24" s="240" t="s">
        <v>348</v>
      </c>
      <c r="D24" s="240" t="s">
        <v>396</v>
      </c>
      <c r="E24" s="240" t="s">
        <v>348</v>
      </c>
    </row>
    <row r="25" spans="1:5">
      <c r="A25" s="246" t="s">
        <v>227</v>
      </c>
      <c r="B25" s="46">
        <v>31736391</v>
      </c>
      <c r="C25" s="46">
        <v>35052287</v>
      </c>
      <c r="D25" s="105">
        <v>6877089</v>
      </c>
      <c r="E25" s="14">
        <v>8231135</v>
      </c>
    </row>
    <row r="26" spans="1:5">
      <c r="A26" s="247" t="s">
        <v>81</v>
      </c>
      <c r="B26" s="48">
        <v>7674673</v>
      </c>
      <c r="C26" s="48">
        <v>6865478</v>
      </c>
      <c r="D26" s="105">
        <v>1663056</v>
      </c>
      <c r="E26" s="14">
        <v>1612182</v>
      </c>
    </row>
    <row r="27" spans="1:5">
      <c r="A27" s="247" t="s">
        <v>82</v>
      </c>
      <c r="B27" s="48">
        <v>39411064</v>
      </c>
      <c r="C27" s="48">
        <v>41917765</v>
      </c>
      <c r="D27" s="105">
        <v>8540146</v>
      </c>
      <c r="E27" s="14">
        <v>9843317</v>
      </c>
    </row>
    <row r="28" spans="1:5">
      <c r="A28" s="247" t="s">
        <v>229</v>
      </c>
      <c r="B28" s="48">
        <v>8762747</v>
      </c>
      <c r="C28" s="48">
        <v>8762747</v>
      </c>
      <c r="D28" s="105">
        <v>1898836</v>
      </c>
      <c r="E28" s="14">
        <v>2057707</v>
      </c>
    </row>
    <row r="29" spans="1:5" ht="15.75" customHeight="1">
      <c r="A29" s="247" t="s">
        <v>84</v>
      </c>
      <c r="B29" s="48">
        <v>15518642</v>
      </c>
      <c r="C29" s="48">
        <v>18192226</v>
      </c>
      <c r="D29" s="105">
        <v>3362798</v>
      </c>
      <c r="E29" s="14">
        <v>4271980</v>
      </c>
    </row>
    <row r="30" spans="1:5">
      <c r="A30" s="247" t="s">
        <v>230</v>
      </c>
      <c r="B30" s="48">
        <v>893623</v>
      </c>
      <c r="C30" s="48">
        <v>900434</v>
      </c>
      <c r="D30" s="105">
        <v>193643</v>
      </c>
      <c r="E30" s="14">
        <v>211444</v>
      </c>
    </row>
    <row r="31" spans="1:5">
      <c r="A31" s="247" t="s">
        <v>86</v>
      </c>
      <c r="B31" s="48">
        <v>16412265</v>
      </c>
      <c r="C31" s="48">
        <v>19092660</v>
      </c>
      <c r="D31" s="105">
        <v>3556441</v>
      </c>
      <c r="E31" s="14">
        <v>4483424</v>
      </c>
    </row>
    <row r="32" spans="1:5">
      <c r="A32" s="248" t="s">
        <v>359</v>
      </c>
      <c r="B32" s="48">
        <v>15687376</v>
      </c>
      <c r="C32" s="48">
        <v>14963274</v>
      </c>
      <c r="D32" s="105">
        <v>3399362</v>
      </c>
      <c r="E32" s="14">
        <v>3513743</v>
      </c>
    </row>
    <row r="33" spans="1:5">
      <c r="A33" s="248" t="s">
        <v>360</v>
      </c>
      <c r="B33" s="48">
        <v>7311423</v>
      </c>
      <c r="C33" s="48">
        <v>7861831</v>
      </c>
      <c r="D33" s="105">
        <v>1584342</v>
      </c>
      <c r="E33" s="14">
        <v>1846150</v>
      </c>
    </row>
    <row r="34" spans="1:5" ht="14.5" thickBot="1">
      <c r="A34" s="249" t="s">
        <v>89</v>
      </c>
      <c r="B34" s="11">
        <v>22998799</v>
      </c>
      <c r="C34" s="11">
        <v>22825105</v>
      </c>
      <c r="D34" s="105">
        <v>4983704</v>
      </c>
      <c r="E34" s="14">
        <v>5359893</v>
      </c>
    </row>
    <row r="35" spans="1:5" ht="14.5" thickBot="1">
      <c r="A35" s="346" t="s">
        <v>302</v>
      </c>
      <c r="B35" s="347"/>
      <c r="C35" s="347"/>
      <c r="D35" s="347"/>
      <c r="E35" s="348"/>
    </row>
    <row r="36" spans="1:5" ht="14.5" thickBot="1">
      <c r="A36" s="315"/>
      <c r="B36" s="288" t="s">
        <v>290</v>
      </c>
      <c r="C36" s="321"/>
      <c r="D36" s="290" t="s">
        <v>291</v>
      </c>
      <c r="E36" s="291"/>
    </row>
    <row r="37" spans="1:5" ht="40.5" thickBot="1">
      <c r="A37" s="366"/>
      <c r="B37" s="55" t="s">
        <v>383</v>
      </c>
      <c r="C37" s="55" t="s">
        <v>399</v>
      </c>
      <c r="D37" s="55" t="s">
        <v>383</v>
      </c>
      <c r="E37" s="55" t="s">
        <v>399</v>
      </c>
    </row>
    <row r="38" spans="1:5">
      <c r="A38" s="61" t="s">
        <v>65</v>
      </c>
      <c r="B38" s="46">
        <v>11340464</v>
      </c>
      <c r="C38" s="46">
        <v>10680577</v>
      </c>
      <c r="D38" s="102">
        <v>2534635.0185508025</v>
      </c>
      <c r="E38" s="111">
        <v>2482815.7980380305</v>
      </c>
    </row>
    <row r="39" spans="1:5">
      <c r="A39" s="7" t="s">
        <v>166</v>
      </c>
      <c r="B39" s="210">
        <v>-909903</v>
      </c>
      <c r="C39" s="210">
        <v>101102</v>
      </c>
      <c r="D39" s="111">
        <v>-203366.63537615666</v>
      </c>
      <c r="E39" s="111">
        <v>23502.254870054396</v>
      </c>
    </row>
    <row r="40" spans="1:5">
      <c r="A40" s="7" t="s">
        <v>385</v>
      </c>
      <c r="B40" s="210">
        <v>-3527630</v>
      </c>
      <c r="C40" s="210">
        <v>-346207</v>
      </c>
      <c r="D40" s="111">
        <v>-788438.1565419517</v>
      </c>
      <c r="E40" s="111">
        <v>-80479.566693012224</v>
      </c>
    </row>
    <row r="41" spans="1:5">
      <c r="A41" s="7" t="s">
        <v>388</v>
      </c>
      <c r="B41" s="210">
        <v>-3589655</v>
      </c>
      <c r="C41" s="210">
        <v>-462830</v>
      </c>
      <c r="D41" s="111">
        <v>-802300.97000581119</v>
      </c>
      <c r="E41" s="111">
        <v>-107589.8461109303</v>
      </c>
    </row>
    <row r="42" spans="1:5">
      <c r="A42" s="7" t="s">
        <v>216</v>
      </c>
      <c r="B42" s="235">
        <v>-95367</v>
      </c>
      <c r="C42" s="235">
        <v>11171</v>
      </c>
      <c r="D42" s="111">
        <v>-21314.871932412501</v>
      </c>
      <c r="E42" s="111">
        <v>2596.8199358408106</v>
      </c>
    </row>
    <row r="43" spans="1:5">
      <c r="A43" s="7" t="s">
        <v>71</v>
      </c>
      <c r="B43" s="210">
        <v>-3685022</v>
      </c>
      <c r="C43" s="210">
        <v>-451659</v>
      </c>
      <c r="D43" s="111">
        <v>-823615.84193822369</v>
      </c>
      <c r="E43" s="111">
        <v>-104993.0261750895</v>
      </c>
    </row>
    <row r="44" spans="1:5" ht="14.25" customHeight="1">
      <c r="A44" s="7" t="s">
        <v>400</v>
      </c>
      <c r="B44" s="250">
        <v>-2.0499999999999998</v>
      </c>
      <c r="C44" s="250">
        <v>-0.26</v>
      </c>
      <c r="D44" s="114">
        <v>-0.45818246837423449</v>
      </c>
      <c r="E44" s="114">
        <v>-6.0439815891022361E-2</v>
      </c>
    </row>
    <row r="45" spans="1:5" ht="14.25" customHeight="1">
      <c r="A45" s="7" t="s">
        <v>221</v>
      </c>
      <c r="B45" s="48">
        <v>1752549394</v>
      </c>
      <c r="C45" s="48">
        <v>1752549394</v>
      </c>
      <c r="D45" s="104">
        <v>1752549394</v>
      </c>
      <c r="E45" s="104">
        <v>1752549394</v>
      </c>
    </row>
    <row r="46" spans="1:5">
      <c r="A46" s="7" t="s">
        <v>250</v>
      </c>
      <c r="B46" s="235">
        <v>907446</v>
      </c>
      <c r="C46" s="235">
        <v>-498270</v>
      </c>
      <c r="D46" s="111">
        <v>202817.48692503688</v>
      </c>
      <c r="E46" s="111">
        <v>-115828.25793853735</v>
      </c>
    </row>
    <row r="47" spans="1:5">
      <c r="A47" s="7" t="s">
        <v>251</v>
      </c>
      <c r="B47" s="235">
        <v>-1088538</v>
      </c>
      <c r="C47" s="235">
        <v>74699</v>
      </c>
      <c r="D47" s="111">
        <v>-243292.20866300122</v>
      </c>
      <c r="E47" s="111">
        <v>17364.591566321076</v>
      </c>
    </row>
    <row r="48" spans="1:5">
      <c r="A48" s="7" t="s">
        <v>252</v>
      </c>
      <c r="B48" s="235">
        <v>-512772</v>
      </c>
      <c r="C48" s="235">
        <v>1934525</v>
      </c>
      <c r="D48" s="111">
        <v>-114606.41008448438</v>
      </c>
      <c r="E48" s="111">
        <v>449701.28783300013</v>
      </c>
    </row>
    <row r="49" spans="1:5" ht="14.5" thickBot="1">
      <c r="A49" s="62" t="s">
        <v>225</v>
      </c>
      <c r="B49" s="238">
        <v>-693864</v>
      </c>
      <c r="C49" s="238">
        <v>1510954</v>
      </c>
      <c r="D49" s="111">
        <v>-155081.13182244872</v>
      </c>
      <c r="E49" s="111">
        <v>351237.62146078388</v>
      </c>
    </row>
    <row r="50" spans="1:5" ht="26.5" thickBot="1">
      <c r="A50" s="4"/>
      <c r="B50" s="55" t="s">
        <v>396</v>
      </c>
      <c r="C50" s="55" t="s">
        <v>350</v>
      </c>
      <c r="D50" s="55" t="s">
        <v>396</v>
      </c>
      <c r="E50" s="55" t="s">
        <v>350</v>
      </c>
    </row>
    <row r="51" spans="1:5">
      <c r="A51" s="61" t="s">
        <v>227</v>
      </c>
      <c r="B51" s="46">
        <v>24498483</v>
      </c>
      <c r="C51" s="46">
        <v>27010590</v>
      </c>
      <c r="D51" s="102">
        <v>5308677.0824304419</v>
      </c>
      <c r="E51" s="102">
        <v>6342747.446283903</v>
      </c>
    </row>
    <row r="52" spans="1:5">
      <c r="A52" s="7" t="s">
        <v>81</v>
      </c>
      <c r="B52" s="48">
        <v>4209659</v>
      </c>
      <c r="C52" s="48">
        <v>3474539</v>
      </c>
      <c r="D52" s="104">
        <v>912208.32972176478</v>
      </c>
      <c r="E52" s="104">
        <v>815906.77468592231</v>
      </c>
    </row>
    <row r="53" spans="1:5">
      <c r="A53" s="7" t="s">
        <v>228</v>
      </c>
      <c r="B53" s="48">
        <v>28708142</v>
      </c>
      <c r="C53" s="48">
        <v>30485129</v>
      </c>
      <c r="D53" s="104">
        <v>6220885.4121522065</v>
      </c>
      <c r="E53" s="104">
        <v>7158654.2209698251</v>
      </c>
    </row>
    <row r="54" spans="1:5">
      <c r="A54" s="7" t="s">
        <v>229</v>
      </c>
      <c r="B54" s="48">
        <v>8762747</v>
      </c>
      <c r="C54" s="48">
        <v>8762747</v>
      </c>
      <c r="D54" s="104">
        <v>1898835.7025223195</v>
      </c>
      <c r="E54" s="104">
        <v>2057707.408711988</v>
      </c>
    </row>
    <row r="55" spans="1:5">
      <c r="A55" s="7" t="s">
        <v>232</v>
      </c>
      <c r="B55" s="48">
        <v>11123155</v>
      </c>
      <c r="C55" s="48">
        <v>14808177</v>
      </c>
      <c r="D55" s="104">
        <v>2410322.2241483922</v>
      </c>
      <c r="E55" s="104">
        <v>3477322.2965833042</v>
      </c>
    </row>
    <row r="56" spans="1:5">
      <c r="A56" s="7" t="s">
        <v>87</v>
      </c>
      <c r="B56" s="48">
        <v>13074803</v>
      </c>
      <c r="C56" s="48">
        <v>10947500</v>
      </c>
      <c r="D56" s="104">
        <v>2833232.8594955364</v>
      </c>
      <c r="E56" s="104">
        <v>2570740.871198779</v>
      </c>
    </row>
    <row r="57" spans="1:5">
      <c r="A57" s="7" t="s">
        <v>88</v>
      </c>
      <c r="B57" s="48">
        <v>4510184</v>
      </c>
      <c r="C57" s="48">
        <v>4729452</v>
      </c>
      <c r="D57" s="104">
        <v>977330.32850827777</v>
      </c>
      <c r="E57" s="104">
        <v>1110591.0531877421</v>
      </c>
    </row>
    <row r="58" spans="1:5" ht="14.5" thickBot="1">
      <c r="A58" s="65" t="s">
        <v>89</v>
      </c>
      <c r="B58" s="51">
        <v>17584987</v>
      </c>
      <c r="C58" s="51">
        <v>15676952</v>
      </c>
      <c r="D58" s="118">
        <v>3810563.1880038138</v>
      </c>
      <c r="E58" s="118">
        <v>3681331.9243865213</v>
      </c>
    </row>
    <row r="59" spans="1:5" ht="14.25" customHeight="1">
      <c r="A59" s="203"/>
      <c r="B59" s="203"/>
      <c r="C59" s="203"/>
      <c r="D59" s="203"/>
      <c r="E59" s="203"/>
    </row>
    <row r="60" spans="1:5" ht="14.25" customHeight="1">
      <c r="A60" s="1"/>
      <c r="B60" s="1"/>
      <c r="C60" s="1"/>
      <c r="D60" s="1"/>
      <c r="E60" s="1"/>
    </row>
    <row r="61" spans="1:5">
      <c r="A61" s="1" t="s">
        <v>304</v>
      </c>
      <c r="B61" s="1"/>
      <c r="C61" s="1"/>
      <c r="D61" s="1"/>
      <c r="E61" s="1"/>
    </row>
    <row r="62" spans="1:5" ht="33" customHeight="1">
      <c r="A62" s="278" t="s">
        <v>397</v>
      </c>
      <c r="B62" s="287"/>
      <c r="C62" s="287"/>
      <c r="D62" s="287"/>
      <c r="E62" s="287"/>
    </row>
    <row r="63" spans="1:5" ht="46.5" customHeight="1">
      <c r="A63" s="278" t="s">
        <v>398</v>
      </c>
      <c r="B63" s="278"/>
      <c r="C63" s="278"/>
      <c r="D63" s="278"/>
      <c r="E63" s="278"/>
    </row>
  </sheetData>
  <mergeCells count="10">
    <mergeCell ref="A62:E62"/>
    <mergeCell ref="A63:E63"/>
    <mergeCell ref="A1:A2"/>
    <mergeCell ref="B1:C1"/>
    <mergeCell ref="D1:E1"/>
    <mergeCell ref="A3:E3"/>
    <mergeCell ref="A35:E35"/>
    <mergeCell ref="A36:A37"/>
    <mergeCell ref="B36:C36"/>
    <mergeCell ref="D36:E3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59"/>
  <sheetViews>
    <sheetView workbookViewId="0">
      <selection activeCell="A4" sqref="A4"/>
    </sheetView>
  </sheetViews>
  <sheetFormatPr defaultColWidth="9" defaultRowHeight="12.5"/>
  <cols>
    <col min="1" max="1" width="45.58203125" style="1" customWidth="1"/>
    <col min="2" max="2" width="15.58203125" style="1" customWidth="1"/>
    <col min="3" max="3" width="16.58203125" style="1" customWidth="1"/>
    <col min="4" max="4" width="15.58203125" style="1" customWidth="1"/>
    <col min="5" max="5" width="16.25" style="1" customWidth="1"/>
    <col min="6" max="6" width="9" style="1"/>
    <col min="7" max="7" width="18.08203125" style="1" bestFit="1" customWidth="1"/>
    <col min="8" max="8" width="11.83203125" style="1" bestFit="1" customWidth="1"/>
    <col min="9" max="16384" width="9" style="1"/>
  </cols>
  <sheetData>
    <row r="1" spans="1:10" s="2" customFormat="1" ht="13.5" thickBot="1">
      <c r="A1" s="279" t="s">
        <v>207</v>
      </c>
      <c r="B1" s="288" t="s">
        <v>290</v>
      </c>
      <c r="C1" s="289"/>
      <c r="D1" s="290" t="s">
        <v>291</v>
      </c>
      <c r="E1" s="291"/>
    </row>
    <row r="2" spans="1:10" s="2" customFormat="1" ht="43.5" customHeight="1" thickBot="1">
      <c r="A2" s="280"/>
      <c r="B2" s="5" t="s">
        <v>403</v>
      </c>
      <c r="C2" s="5" t="s">
        <v>404</v>
      </c>
      <c r="D2" s="5" t="s">
        <v>403</v>
      </c>
      <c r="E2" s="5" t="s">
        <v>404</v>
      </c>
      <c r="G2"/>
      <c r="H2"/>
      <c r="I2"/>
      <c r="J2"/>
    </row>
    <row r="3" spans="1:10" s="2" customFormat="1" ht="27" customHeight="1" thickBot="1">
      <c r="A3" s="343" t="s">
        <v>213</v>
      </c>
      <c r="B3" s="344"/>
      <c r="C3" s="344"/>
      <c r="D3" s="344"/>
      <c r="E3" s="345"/>
      <c r="G3"/>
      <c r="H3"/>
      <c r="I3"/>
      <c r="J3"/>
    </row>
    <row r="4" spans="1:10" ht="14">
      <c r="A4" s="61" t="s">
        <v>65</v>
      </c>
      <c r="B4" s="259">
        <v>6444513</v>
      </c>
      <c r="C4" s="8">
        <v>5467766</v>
      </c>
      <c r="D4" s="8">
        <v>1409530.1940027559</v>
      </c>
      <c r="E4" s="102">
        <v>1243719.9463184951</v>
      </c>
      <c r="G4" s="260"/>
      <c r="H4" s="260"/>
      <c r="I4" s="261"/>
      <c r="J4"/>
    </row>
    <row r="5" spans="1:10" ht="14">
      <c r="A5" s="7" t="s">
        <v>66</v>
      </c>
      <c r="B5" s="205">
        <v>1212491</v>
      </c>
      <c r="C5" s="103">
        <v>474051</v>
      </c>
      <c r="D5" s="225">
        <v>265193.45596115571</v>
      </c>
      <c r="E5" s="103">
        <v>107829.53847553625</v>
      </c>
      <c r="G5" s="260"/>
      <c r="H5" s="260"/>
      <c r="I5" s="261"/>
      <c r="J5"/>
    </row>
    <row r="6" spans="1:10" ht="14">
      <c r="A6" s="7" t="s">
        <v>214</v>
      </c>
      <c r="B6" s="205">
        <v>1097380</v>
      </c>
      <c r="C6" s="56">
        <v>231408</v>
      </c>
      <c r="D6" s="225">
        <v>240016.62255856171</v>
      </c>
      <c r="E6" s="103">
        <v>52636.990196301434</v>
      </c>
      <c r="G6" s="260"/>
      <c r="H6" s="260"/>
      <c r="I6" s="261"/>
      <c r="J6"/>
    </row>
    <row r="7" spans="1:10" ht="14">
      <c r="A7" s="7" t="s">
        <v>67</v>
      </c>
      <c r="B7" s="205">
        <v>850801</v>
      </c>
      <c r="C7" s="56">
        <v>161475</v>
      </c>
      <c r="D7" s="225">
        <v>186085.38745871701</v>
      </c>
      <c r="E7" s="103">
        <v>36729.7500170598</v>
      </c>
      <c r="G7" s="260"/>
      <c r="H7" s="260"/>
      <c r="I7" s="261"/>
      <c r="J7"/>
    </row>
    <row r="8" spans="1:10" ht="25.5">
      <c r="A8" s="7" t="s">
        <v>68</v>
      </c>
      <c r="B8" s="205">
        <v>839016</v>
      </c>
      <c r="C8" s="56">
        <v>162066</v>
      </c>
      <c r="D8" s="225">
        <v>183507.79729227271</v>
      </c>
      <c r="E8" s="103">
        <v>36864.181243318242</v>
      </c>
      <c r="G8" s="260"/>
      <c r="H8" s="260"/>
      <c r="I8" s="261"/>
      <c r="J8"/>
    </row>
    <row r="9" spans="1:10" ht="14">
      <c r="A9" s="7" t="s">
        <v>215</v>
      </c>
      <c r="B9" s="205">
        <v>11785</v>
      </c>
      <c r="C9" s="225">
        <v>-591</v>
      </c>
      <c r="D9" s="225">
        <f>2577.5901664443-1</f>
        <v>2576.5901664442999</v>
      </c>
      <c r="E9" s="103">
        <v>-134.43122625844461</v>
      </c>
      <c r="G9" s="260"/>
      <c r="H9" s="260"/>
      <c r="I9" s="261"/>
      <c r="J9"/>
    </row>
    <row r="10" spans="1:10" ht="14">
      <c r="A10" s="7" t="s">
        <v>391</v>
      </c>
      <c r="B10" s="205">
        <v>105533</v>
      </c>
      <c r="C10" s="56">
        <v>-70932</v>
      </c>
      <c r="D10" s="225">
        <v>23081.953588066754</v>
      </c>
      <c r="E10" s="103">
        <v>-16134.476719059208</v>
      </c>
      <c r="G10" s="260"/>
      <c r="H10" s="260"/>
      <c r="I10" s="261"/>
      <c r="J10"/>
    </row>
    <row r="11" spans="1:10" ht="14">
      <c r="A11" s="7" t="s">
        <v>71</v>
      </c>
      <c r="B11" s="205">
        <v>956334</v>
      </c>
      <c r="C11" s="56">
        <v>90543</v>
      </c>
      <c r="D11" s="225">
        <v>209167.34104678375</v>
      </c>
      <c r="E11" s="103">
        <f>20595.2732980006+1</f>
        <v>20596.2732980006</v>
      </c>
      <c r="G11" s="260"/>
      <c r="H11" s="260"/>
      <c r="I11" s="261"/>
      <c r="J11"/>
    </row>
    <row r="12" spans="1:10" ht="25.5">
      <c r="A12" s="7" t="s">
        <v>170</v>
      </c>
      <c r="B12" s="205">
        <v>944535</v>
      </c>
      <c r="C12" s="56">
        <v>91120</v>
      </c>
      <c r="D12" s="225">
        <f>206586.688830078-1</f>
        <v>206585.688830078</v>
      </c>
      <c r="E12" s="103">
        <v>20726.520028205538</v>
      </c>
      <c r="G12" s="260"/>
      <c r="H12" s="260"/>
      <c r="I12" s="261"/>
      <c r="J12"/>
    </row>
    <row r="13" spans="1:10" ht="25.5">
      <c r="A13" s="7" t="s">
        <v>392</v>
      </c>
      <c r="B13" s="205">
        <v>11799</v>
      </c>
      <c r="C13" s="56">
        <v>-577</v>
      </c>
      <c r="D13" s="225">
        <v>2580.6522167056714</v>
      </c>
      <c r="E13" s="103">
        <v>-131.24673020494507</v>
      </c>
      <c r="G13" s="260"/>
      <c r="H13" s="260"/>
      <c r="I13" s="261"/>
      <c r="J13"/>
    </row>
    <row r="14" spans="1:10" ht="14">
      <c r="A14" s="7" t="s">
        <v>220</v>
      </c>
      <c r="B14" s="207">
        <v>0.47874028707689592</v>
      </c>
      <c r="C14" s="107">
        <v>9.2474426429775131E-2</v>
      </c>
      <c r="D14" s="229">
        <v>0.10470905865508102</v>
      </c>
      <c r="E14" s="108">
        <v>2.1034603286803705E-2</v>
      </c>
      <c r="G14" s="260"/>
      <c r="H14" s="260"/>
      <c r="I14" s="261"/>
      <c r="J14"/>
    </row>
    <row r="15" spans="1:10" ht="25.5">
      <c r="A15" s="7" t="s">
        <v>221</v>
      </c>
      <c r="B15" s="262">
        <v>1752549394</v>
      </c>
      <c r="C15" s="105">
        <v>1752549394</v>
      </c>
      <c r="D15" s="233">
        <v>1752549394</v>
      </c>
      <c r="E15" s="105">
        <v>1752549394</v>
      </c>
      <c r="G15" s="260"/>
      <c r="H15" s="260"/>
      <c r="I15" s="261"/>
      <c r="J15"/>
    </row>
    <row r="16" spans="1:10" ht="14">
      <c r="A16" s="62" t="s">
        <v>222</v>
      </c>
      <c r="B16" s="263">
        <v>1815915</v>
      </c>
      <c r="C16" s="57">
        <v>739758</v>
      </c>
      <c r="D16" s="236">
        <v>397173.07145513006</v>
      </c>
      <c r="E16" s="110">
        <v>168268.3165389077</v>
      </c>
      <c r="G16" s="260"/>
      <c r="H16" s="260"/>
      <c r="I16" s="261"/>
      <c r="J16"/>
    </row>
    <row r="17" spans="1:10" ht="14">
      <c r="A17" s="241" t="s">
        <v>223</v>
      </c>
      <c r="B17" s="263">
        <v>-897445</v>
      </c>
      <c r="C17" s="57">
        <v>-1124426</v>
      </c>
      <c r="D17" s="236">
        <v>-196287.26405809147</v>
      </c>
      <c r="E17" s="110">
        <v>-255766.43996087619</v>
      </c>
      <c r="G17" s="260"/>
      <c r="H17" s="260"/>
      <c r="I17" s="261"/>
      <c r="J17"/>
    </row>
    <row r="18" spans="1:10" ht="14">
      <c r="A18" s="61" t="s">
        <v>224</v>
      </c>
      <c r="B18" s="263">
        <v>-481307</v>
      </c>
      <c r="C18" s="57">
        <v>845926</v>
      </c>
      <c r="D18" s="236">
        <v>-105270.44465344153</v>
      </c>
      <c r="E18" s="110">
        <v>192417.7148966176</v>
      </c>
      <c r="G18" s="260"/>
      <c r="H18" s="260"/>
      <c r="I18" s="261"/>
      <c r="J18"/>
    </row>
    <row r="19" spans="1:10" ht="14.5" thickBot="1">
      <c r="A19" s="62" t="s">
        <v>225</v>
      </c>
      <c r="B19" s="264">
        <v>437163</v>
      </c>
      <c r="C19" s="60">
        <v>461258</v>
      </c>
      <c r="D19" s="239">
        <f>95615.362743597+1</f>
        <v>95616.362743596997</v>
      </c>
      <c r="E19" s="112">
        <v>104919.59147464913</v>
      </c>
      <c r="G19" s="260"/>
      <c r="H19" s="260"/>
      <c r="I19" s="261"/>
      <c r="J19"/>
    </row>
    <row r="20" spans="1:10" s="2" customFormat="1" ht="36.5" thickBot="1">
      <c r="A20" s="3"/>
      <c r="B20" s="5" t="s">
        <v>405</v>
      </c>
      <c r="C20" s="5" t="s">
        <v>406</v>
      </c>
      <c r="D20" s="5" t="s">
        <v>405</v>
      </c>
      <c r="E20" s="5" t="s">
        <v>406</v>
      </c>
      <c r="G20" s="260"/>
      <c r="H20" s="260"/>
      <c r="I20" s="261"/>
      <c r="J20"/>
    </row>
    <row r="21" spans="1:10" ht="14">
      <c r="A21" s="247" t="s">
        <v>227</v>
      </c>
      <c r="B21" s="8">
        <v>33437751</v>
      </c>
      <c r="C21" s="8">
        <v>33584959</v>
      </c>
      <c r="D21" s="105">
        <v>7175021.13597837</v>
      </c>
      <c r="E21" s="14">
        <v>7277662.9539741706</v>
      </c>
      <c r="F21" s="2"/>
      <c r="G21" s="260"/>
      <c r="H21" s="260"/>
      <c r="I21" s="261"/>
      <c r="J21"/>
    </row>
    <row r="22" spans="1:10" ht="14">
      <c r="A22" s="247" t="s">
        <v>81</v>
      </c>
      <c r="B22" s="10">
        <v>8161497</v>
      </c>
      <c r="C22" s="10">
        <v>6111252</v>
      </c>
      <c r="D22" s="105">
        <f>1751281.46256679+1</f>
        <v>1751282.4625667899</v>
      </c>
      <c r="E22" s="14">
        <v>1324272.3411632141</v>
      </c>
      <c r="F22" s="2"/>
      <c r="G22" s="260"/>
      <c r="H22" s="260"/>
      <c r="I22" s="261"/>
      <c r="J22"/>
    </row>
    <row r="23" spans="1:10" ht="14">
      <c r="A23" s="247" t="s">
        <v>82</v>
      </c>
      <c r="B23" s="10">
        <v>41599248</v>
      </c>
      <c r="C23" s="10">
        <v>39696211</v>
      </c>
      <c r="D23" s="105">
        <v>8926302.5985451583</v>
      </c>
      <c r="E23" s="14">
        <v>8601935.2951373849</v>
      </c>
      <c r="F23" s="2"/>
      <c r="G23" s="260"/>
      <c r="H23" s="260"/>
      <c r="I23" s="261"/>
      <c r="J23"/>
    </row>
    <row r="24" spans="1:10" ht="14">
      <c r="A24" s="247" t="s">
        <v>229</v>
      </c>
      <c r="B24" s="10">
        <v>8762747</v>
      </c>
      <c r="C24" s="10">
        <v>8762747</v>
      </c>
      <c r="D24" s="105">
        <v>1880296.7620110293</v>
      </c>
      <c r="E24" s="14">
        <v>1898835.7025223195</v>
      </c>
      <c r="F24" s="2"/>
      <c r="G24" s="260"/>
      <c r="H24" s="260"/>
      <c r="I24" s="261"/>
      <c r="J24"/>
    </row>
    <row r="25" spans="1:10" ht="14">
      <c r="A25" s="247" t="s">
        <v>84</v>
      </c>
      <c r="B25" s="10">
        <v>16778066</v>
      </c>
      <c r="C25" s="10">
        <v>15833523</v>
      </c>
      <c r="D25" s="105">
        <v>3600211.5743621653</v>
      </c>
      <c r="E25" s="14">
        <v>3431031.2472913237</v>
      </c>
      <c r="F25" s="2"/>
      <c r="G25" s="260"/>
      <c r="H25" s="260"/>
      <c r="I25" s="261"/>
      <c r="J25"/>
    </row>
    <row r="26" spans="1:10" ht="14">
      <c r="A26" s="247" t="s">
        <v>230</v>
      </c>
      <c r="B26" s="10">
        <v>905112</v>
      </c>
      <c r="C26" s="10">
        <v>893623</v>
      </c>
      <c r="D26" s="105">
        <f>194217.539643371-1</f>
        <v>194216.53964337101</v>
      </c>
      <c r="E26" s="14">
        <v>193642.84476033633</v>
      </c>
      <c r="F26" s="2"/>
      <c r="G26" s="260"/>
      <c r="H26" s="260"/>
      <c r="I26" s="261"/>
      <c r="J26"/>
    </row>
    <row r="27" spans="1:10" ht="14">
      <c r="A27" s="247" t="s">
        <v>86</v>
      </c>
      <c r="B27" s="10">
        <v>17683178</v>
      </c>
      <c r="C27" s="10">
        <v>16727146</v>
      </c>
      <c r="D27" s="105">
        <v>3794429.1140055358</v>
      </c>
      <c r="E27" s="14">
        <v>3624674.0920516602</v>
      </c>
      <c r="F27" s="2"/>
      <c r="G27" s="260"/>
      <c r="H27" s="260"/>
      <c r="I27" s="261"/>
      <c r="J27"/>
    </row>
    <row r="28" spans="1:10" ht="14">
      <c r="A28" s="247" t="s">
        <v>359</v>
      </c>
      <c r="B28" s="10">
        <v>15717690</v>
      </c>
      <c r="C28" s="10">
        <v>15865877</v>
      </c>
      <c r="D28" s="105">
        <v>3372677.7246100032</v>
      </c>
      <c r="E28" s="14">
        <v>3438042.168674699</v>
      </c>
      <c r="F28" s="2"/>
      <c r="G28" s="260"/>
      <c r="H28" s="260"/>
      <c r="I28" s="261"/>
      <c r="J28"/>
    </row>
    <row r="29" spans="1:10" ht="14">
      <c r="A29" s="247" t="s">
        <v>360</v>
      </c>
      <c r="B29" s="10">
        <v>8198380</v>
      </c>
      <c r="C29" s="10">
        <v>7103188</v>
      </c>
      <c r="D29" s="105">
        <v>1759195.7599296181</v>
      </c>
      <c r="E29" s="14">
        <v>1539219.0344110255</v>
      </c>
      <c r="F29" s="2"/>
      <c r="G29" s="260"/>
      <c r="H29" s="260"/>
      <c r="I29" s="261"/>
      <c r="J29"/>
    </row>
    <row r="30" spans="1:10" ht="14.5" thickBot="1">
      <c r="A30" s="247" t="s">
        <v>89</v>
      </c>
      <c r="B30" s="11">
        <v>23916070</v>
      </c>
      <c r="C30" s="11">
        <v>22969065</v>
      </c>
      <c r="D30" s="105">
        <f>5131873.48453962+1</f>
        <v>5131874.4845396196</v>
      </c>
      <c r="E30" s="14">
        <v>4977261.2030857243</v>
      </c>
      <c r="F30" s="2"/>
      <c r="G30" s="260"/>
      <c r="H30" s="260"/>
      <c r="I30"/>
      <c r="J30"/>
    </row>
    <row r="31" spans="1:10" ht="30" customHeight="1" thickBot="1">
      <c r="A31" s="346" t="s">
        <v>302</v>
      </c>
      <c r="B31" s="347"/>
      <c r="C31" s="347"/>
      <c r="D31" s="347"/>
      <c r="E31" s="348"/>
      <c r="F31" s="2"/>
      <c r="G31" s="260"/>
      <c r="H31" s="260"/>
      <c r="I31"/>
      <c r="J31"/>
    </row>
    <row r="32" spans="1:10" ht="17.25" customHeight="1" thickBot="1">
      <c r="A32" s="315"/>
      <c r="B32" s="288" t="s">
        <v>290</v>
      </c>
      <c r="C32" s="289"/>
      <c r="D32" s="290" t="s">
        <v>291</v>
      </c>
      <c r="E32" s="291"/>
      <c r="F32" s="2"/>
      <c r="G32" s="260"/>
      <c r="H32" s="260"/>
      <c r="I32"/>
      <c r="J32"/>
    </row>
    <row r="33" spans="1:10" ht="46.5" customHeight="1" thickBot="1">
      <c r="A33" s="316"/>
      <c r="B33" s="5" t="s">
        <v>407</v>
      </c>
      <c r="C33" s="5" t="s">
        <v>404</v>
      </c>
      <c r="D33" s="5" t="s">
        <v>403</v>
      </c>
      <c r="E33" s="5" t="s">
        <v>404</v>
      </c>
      <c r="F33" s="2"/>
      <c r="G33" s="260"/>
      <c r="H33" s="260"/>
      <c r="I33"/>
      <c r="J33"/>
    </row>
    <row r="34" spans="1:10" ht="14">
      <c r="A34" s="61" t="s">
        <v>65</v>
      </c>
      <c r="B34" s="8">
        <v>4448332</v>
      </c>
      <c r="C34" s="8">
        <v>2621243</v>
      </c>
      <c r="D34" s="102">
        <v>972929.7259465016</v>
      </c>
      <c r="E34" s="111">
        <v>596238.42776880553</v>
      </c>
      <c r="F34" s="2"/>
      <c r="G34" s="260"/>
      <c r="H34" s="260"/>
      <c r="I34" s="265"/>
      <c r="J34"/>
    </row>
    <row r="35" spans="1:10" ht="14">
      <c r="A35" s="7" t="s">
        <v>166</v>
      </c>
      <c r="B35" s="111">
        <v>59227</v>
      </c>
      <c r="C35" s="111">
        <v>-67018</v>
      </c>
      <c r="D35" s="111">
        <v>12954.003630716739</v>
      </c>
      <c r="E35" s="111">
        <v>-15244.182608102268</v>
      </c>
      <c r="F35" s="2"/>
      <c r="G35" s="260"/>
      <c r="H35" s="260"/>
      <c r="I35" s="265"/>
      <c r="J35"/>
    </row>
    <row r="36" spans="1:10" ht="14">
      <c r="A36" s="7" t="s">
        <v>385</v>
      </c>
      <c r="B36" s="111">
        <v>-249103</v>
      </c>
      <c r="C36" s="111">
        <v>-773691</v>
      </c>
      <c r="D36" s="111">
        <v>-54483.279018394176</v>
      </c>
      <c r="E36" s="111">
        <v>-175986.85258057911</v>
      </c>
      <c r="F36" s="2"/>
      <c r="G36" s="260"/>
      <c r="H36" s="260"/>
      <c r="I36" s="265"/>
      <c r="J36"/>
    </row>
    <row r="37" spans="1:10" ht="14">
      <c r="A37" s="7" t="s">
        <v>388</v>
      </c>
      <c r="B37" s="111">
        <v>-285558</v>
      </c>
      <c r="C37" s="111">
        <v>-721023</v>
      </c>
      <c r="D37" s="111">
        <v>-62456.639181120277</v>
      </c>
      <c r="E37" s="111">
        <v>-164006.77842731387</v>
      </c>
      <c r="F37" s="2"/>
      <c r="G37" s="260"/>
      <c r="H37" s="260"/>
      <c r="I37" s="265"/>
      <c r="J37"/>
    </row>
    <row r="38" spans="1:10" ht="14">
      <c r="A38" s="7" t="s">
        <v>391</v>
      </c>
      <c r="B38" s="57">
        <v>107398</v>
      </c>
      <c r="C38" s="57">
        <v>-72997</v>
      </c>
      <c r="D38" s="111">
        <v>23489.862426456115</v>
      </c>
      <c r="E38" s="111">
        <v>-16604.189886950389</v>
      </c>
      <c r="F38" s="2"/>
      <c r="G38" s="260"/>
      <c r="H38" s="260"/>
      <c r="I38" s="265"/>
      <c r="J38"/>
    </row>
    <row r="39" spans="1:10" ht="14">
      <c r="A39" s="7" t="s">
        <v>71</v>
      </c>
      <c r="B39" s="111">
        <v>-178160</v>
      </c>
      <c r="C39" s="111">
        <v>-794020</v>
      </c>
      <c r="D39" s="111">
        <v>-38966.776754664163</v>
      </c>
      <c r="E39" s="111">
        <v>-180610.96831426426</v>
      </c>
      <c r="F39" s="2"/>
      <c r="G39" s="260"/>
      <c r="H39" s="260"/>
      <c r="I39" s="265"/>
      <c r="J39"/>
    </row>
    <row r="40" spans="1:10" ht="14">
      <c r="A40" s="7" t="s">
        <v>409</v>
      </c>
      <c r="B40" s="114">
        <v>-0.16</v>
      </c>
      <c r="C40" s="114">
        <v>-0.41</v>
      </c>
      <c r="D40" s="114">
        <v>-3.4994860129918419E-2</v>
      </c>
      <c r="E40" s="114">
        <v>-9.3260241566772054E-2</v>
      </c>
      <c r="F40" s="2"/>
      <c r="G40" s="260"/>
      <c r="H40" s="260"/>
      <c r="I40" s="265"/>
      <c r="J40"/>
    </row>
    <row r="41" spans="1:10" ht="25.5">
      <c r="A41" s="7" t="s">
        <v>221</v>
      </c>
      <c r="B41" s="10">
        <v>1752549394</v>
      </c>
      <c r="C41" s="10">
        <v>1752549394</v>
      </c>
      <c r="D41" s="104">
        <v>1752549394</v>
      </c>
      <c r="E41" s="104">
        <v>1752549394</v>
      </c>
      <c r="F41" s="2"/>
      <c r="G41" s="260"/>
      <c r="H41" s="260"/>
      <c r="I41" s="265"/>
      <c r="J41"/>
    </row>
    <row r="42" spans="1:10" ht="14">
      <c r="A42" s="62" t="s">
        <v>222</v>
      </c>
      <c r="B42" s="57">
        <v>970260</v>
      </c>
      <c r="C42" s="57">
        <v>298643</v>
      </c>
      <c r="D42" s="111">
        <v>212213.20618534152</v>
      </c>
      <c r="E42" s="111">
        <v>67930.532493232939</v>
      </c>
      <c r="F42" s="2"/>
      <c r="G42" s="260"/>
      <c r="H42" s="260"/>
      <c r="I42" s="265"/>
      <c r="J42"/>
    </row>
    <row r="43" spans="1:10" ht="14">
      <c r="A43" s="241" t="s">
        <v>223</v>
      </c>
      <c r="B43" s="57">
        <v>-556421</v>
      </c>
      <c r="C43" s="57">
        <v>-1096214</v>
      </c>
      <c r="D43" s="111">
        <v>-121699.21917718336</v>
      </c>
      <c r="E43" s="111">
        <v>-249349.22548506697</v>
      </c>
      <c r="F43" s="2"/>
      <c r="G43" s="260"/>
      <c r="H43" s="260"/>
      <c r="I43" s="265"/>
      <c r="J43"/>
    </row>
    <row r="44" spans="1:10" ht="14">
      <c r="A44" s="61" t="s">
        <v>224</v>
      </c>
      <c r="B44" s="57">
        <v>-464129</v>
      </c>
      <c r="C44" s="57">
        <v>875912</v>
      </c>
      <c r="D44" s="111">
        <v>-101513.30898274317</v>
      </c>
      <c r="E44" s="111">
        <v>199238.45051520597</v>
      </c>
      <c r="F44" s="2"/>
      <c r="G44" s="260"/>
      <c r="H44" s="260"/>
      <c r="I44" s="265"/>
      <c r="J44"/>
    </row>
    <row r="45" spans="1:10" ht="14.5" thickBot="1">
      <c r="A45" s="62" t="s">
        <v>225</v>
      </c>
      <c r="B45" s="60">
        <v>-50290</v>
      </c>
      <c r="C45" s="60">
        <v>78341</v>
      </c>
      <c r="D45" s="111">
        <v>-10999.321974584984</v>
      </c>
      <c r="E45" s="111">
        <v>17819.757523371925</v>
      </c>
      <c r="F45" s="2"/>
      <c r="G45" s="260"/>
      <c r="H45" s="260"/>
      <c r="I45" s="265"/>
      <c r="J45"/>
    </row>
    <row r="46" spans="1:10" ht="36.5" thickBot="1">
      <c r="A46" s="4"/>
      <c r="B46" s="5" t="s">
        <v>405</v>
      </c>
      <c r="C46" s="5" t="s">
        <v>406</v>
      </c>
      <c r="D46" s="5" t="s">
        <v>405</v>
      </c>
      <c r="E46" s="5" t="s">
        <v>406</v>
      </c>
      <c r="F46" s="2"/>
      <c r="G46" s="260"/>
      <c r="H46" s="260"/>
      <c r="I46"/>
      <c r="J46"/>
    </row>
    <row r="47" spans="1:10" ht="14">
      <c r="A47" s="247" t="s">
        <v>227</v>
      </c>
      <c r="B47" s="8">
        <v>26432628</v>
      </c>
      <c r="C47" s="8">
        <v>25202812</v>
      </c>
      <c r="D47" s="102">
        <v>5671872.6262257788</v>
      </c>
      <c r="E47" s="102">
        <v>5461301.0314639853</v>
      </c>
      <c r="F47" s="2"/>
      <c r="G47" s="260"/>
      <c r="H47" s="260"/>
      <c r="I47" s="261"/>
      <c r="J47"/>
    </row>
    <row r="48" spans="1:10" ht="14">
      <c r="A48" s="247" t="s">
        <v>81</v>
      </c>
      <c r="B48" s="10">
        <v>3501755</v>
      </c>
      <c r="C48" s="10">
        <v>3843923</v>
      </c>
      <c r="D48" s="104">
        <v>751401.19734781014</v>
      </c>
      <c r="E48" s="104">
        <f>832955.491028864+1</f>
        <v>832956.49102886405</v>
      </c>
      <c r="F48" s="2"/>
      <c r="G48" s="260"/>
      <c r="H48" s="260"/>
      <c r="I48" s="261"/>
      <c r="J48"/>
    </row>
    <row r="49" spans="1:10" ht="14">
      <c r="A49" s="247" t="s">
        <v>82</v>
      </c>
      <c r="B49" s="10">
        <v>29934383</v>
      </c>
      <c r="C49" s="10">
        <v>29046735</v>
      </c>
      <c r="D49" s="104">
        <v>6423273.8235735893</v>
      </c>
      <c r="E49" s="104">
        <v>6294256.5224928493</v>
      </c>
      <c r="F49" s="2"/>
      <c r="G49" s="260"/>
      <c r="H49" s="260"/>
      <c r="I49" s="261"/>
      <c r="J49"/>
    </row>
    <row r="50" spans="1:10" ht="14">
      <c r="A50" s="247" t="s">
        <v>229</v>
      </c>
      <c r="B50" s="10">
        <v>8762747</v>
      </c>
      <c r="C50" s="10">
        <v>8762747</v>
      </c>
      <c r="D50" s="104">
        <v>1880296.7620110293</v>
      </c>
      <c r="E50" s="104">
        <v>1898835.7025223195</v>
      </c>
      <c r="F50" s="2"/>
      <c r="G50" s="260"/>
      <c r="H50" s="260"/>
      <c r="I50" s="261"/>
      <c r="J50"/>
    </row>
    <row r="51" spans="1:10" ht="14">
      <c r="A51" s="247" t="s">
        <v>413</v>
      </c>
      <c r="B51" s="10">
        <v>11283588</v>
      </c>
      <c r="C51" s="10">
        <v>11461748</v>
      </c>
      <c r="D51" s="104">
        <v>2421214.9432439972</v>
      </c>
      <c r="E51" s="104">
        <f>2483693.33448904+1</f>
        <v>2483694.3344890401</v>
      </c>
      <c r="F51" s="2"/>
      <c r="G51" s="260"/>
      <c r="H51" s="260"/>
      <c r="I51" s="261"/>
      <c r="J51"/>
    </row>
    <row r="52" spans="1:10" ht="14">
      <c r="A52" s="247" t="s">
        <v>359</v>
      </c>
      <c r="B52" s="10">
        <v>13159554</v>
      </c>
      <c r="C52" s="10">
        <v>13074803</v>
      </c>
      <c r="D52" s="104">
        <v>2823756.8396884319</v>
      </c>
      <c r="E52" s="104">
        <v>2833232.8594955364</v>
      </c>
      <c r="F52" s="2"/>
      <c r="G52" s="260"/>
      <c r="H52" s="260"/>
      <c r="I52" s="261"/>
      <c r="J52"/>
    </row>
    <row r="53" spans="1:10" ht="14">
      <c r="A53" s="247" t="s">
        <v>360</v>
      </c>
      <c r="B53" s="10">
        <v>5491241</v>
      </c>
      <c r="C53" s="10">
        <v>4510184</v>
      </c>
      <c r="D53" s="104">
        <v>1178302.0406411604</v>
      </c>
      <c r="E53" s="104">
        <v>977330.32850827777</v>
      </c>
      <c r="F53" s="2"/>
      <c r="G53" s="260"/>
      <c r="H53" s="260"/>
      <c r="I53" s="261"/>
      <c r="J53"/>
    </row>
    <row r="54" spans="1:10" ht="14.5" thickBot="1">
      <c r="A54" s="247" t="s">
        <v>89</v>
      </c>
      <c r="B54" s="11">
        <v>18650795</v>
      </c>
      <c r="C54" s="11">
        <v>17584987</v>
      </c>
      <c r="D54" s="118">
        <v>4002058.8803295922</v>
      </c>
      <c r="E54" s="118">
        <v>3810563.1880038138</v>
      </c>
      <c r="F54" s="2"/>
      <c r="G54" s="260"/>
      <c r="H54" s="260"/>
      <c r="I54" s="261"/>
      <c r="J54"/>
    </row>
    <row r="55" spans="1:10" ht="13">
      <c r="F55" s="2"/>
    </row>
    <row r="56" spans="1:10" ht="13">
      <c r="F56" s="2"/>
    </row>
    <row r="57" spans="1:10">
      <c r="A57" s="1" t="s">
        <v>304</v>
      </c>
    </row>
    <row r="58" spans="1:10" ht="25.5" customHeight="1">
      <c r="A58" s="278" t="s">
        <v>414</v>
      </c>
      <c r="B58" s="287"/>
      <c r="C58" s="287"/>
      <c r="D58" s="287"/>
      <c r="E58" s="287"/>
    </row>
    <row r="59" spans="1:10" ht="39" customHeight="1">
      <c r="A59" s="296" t="s">
        <v>415</v>
      </c>
      <c r="B59" s="296"/>
      <c r="C59" s="296"/>
      <c r="D59" s="296"/>
      <c r="E59" s="296"/>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4" fitToHeight="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L59"/>
  <sheetViews>
    <sheetView workbookViewId="0">
      <selection activeCell="A4" sqref="A4"/>
    </sheetView>
  </sheetViews>
  <sheetFormatPr defaultColWidth="9" defaultRowHeight="12.5"/>
  <cols>
    <col min="1" max="1" width="45.5820312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290</v>
      </c>
      <c r="C1" s="289"/>
      <c r="D1" s="290" t="s">
        <v>291</v>
      </c>
      <c r="E1" s="291"/>
    </row>
    <row r="2" spans="1:12" s="2" customFormat="1" ht="60" customHeight="1" thickBot="1">
      <c r="A2" s="280"/>
      <c r="B2" s="5" t="s">
        <v>401</v>
      </c>
      <c r="C2" s="5" t="s">
        <v>402</v>
      </c>
      <c r="D2" s="5" t="s">
        <v>401</v>
      </c>
      <c r="E2" s="5" t="s">
        <v>402</v>
      </c>
      <c r="G2"/>
      <c r="H2"/>
      <c r="I2"/>
      <c r="J2"/>
      <c r="K2"/>
      <c r="L2"/>
    </row>
    <row r="3" spans="1:12" s="2" customFormat="1" ht="27" customHeight="1" thickBot="1">
      <c r="A3" s="343" t="s">
        <v>213</v>
      </c>
      <c r="B3" s="344"/>
      <c r="C3" s="344"/>
      <c r="D3" s="344"/>
      <c r="E3" s="345"/>
      <c r="G3"/>
      <c r="H3" s="266"/>
      <c r="I3"/>
      <c r="J3"/>
      <c r="K3"/>
      <c r="L3"/>
    </row>
    <row r="4" spans="1:12" ht="14">
      <c r="A4" s="61" t="s">
        <v>65</v>
      </c>
      <c r="B4" s="259">
        <v>11866381</v>
      </c>
      <c r="C4" s="8">
        <v>10186778</v>
      </c>
      <c r="D4" s="8">
        <v>2609601.7329345532</v>
      </c>
      <c r="E4" s="102">
        <v>2293647.8058226197</v>
      </c>
      <c r="G4" s="260"/>
      <c r="H4" s="260"/>
      <c r="I4" s="260"/>
      <c r="J4" s="260"/>
      <c r="K4" s="261"/>
      <c r="L4"/>
    </row>
    <row r="5" spans="1:12" ht="14">
      <c r="A5" s="7" t="s">
        <v>66</v>
      </c>
      <c r="B5" s="205">
        <v>730580</v>
      </c>
      <c r="C5" s="103">
        <v>597685</v>
      </c>
      <c r="D5" s="225">
        <v>160665.90429275157</v>
      </c>
      <c r="E5" s="103">
        <v>134574.33634296263</v>
      </c>
      <c r="G5" s="260"/>
      <c r="H5" s="260"/>
      <c r="I5" s="260"/>
      <c r="J5" s="260"/>
      <c r="K5" s="261"/>
      <c r="L5"/>
    </row>
    <row r="6" spans="1:12" ht="14">
      <c r="A6" s="7" t="s">
        <v>214</v>
      </c>
      <c r="B6" s="205">
        <v>596688</v>
      </c>
      <c r="C6" s="56">
        <v>352475</v>
      </c>
      <c r="D6" s="225">
        <v>131220.97114707952</v>
      </c>
      <c r="E6" s="103">
        <v>79363.024339720345</v>
      </c>
      <c r="G6" s="260"/>
      <c r="H6" s="260"/>
      <c r="I6" s="260"/>
      <c r="J6" s="260"/>
      <c r="K6" s="261"/>
      <c r="L6"/>
    </row>
    <row r="7" spans="1:12" ht="14">
      <c r="A7" s="7" t="s">
        <v>67</v>
      </c>
      <c r="B7" s="205">
        <v>381965</v>
      </c>
      <c r="C7" s="56">
        <v>27046</v>
      </c>
      <c r="D7" s="225">
        <v>84000.043983110489</v>
      </c>
      <c r="E7" s="103">
        <v>6089.6584333415894</v>
      </c>
      <c r="G7" s="260"/>
      <c r="H7" s="260"/>
      <c r="I7" s="260"/>
      <c r="J7" s="260"/>
      <c r="K7" s="261"/>
      <c r="L7"/>
    </row>
    <row r="8" spans="1:12" ht="25.5">
      <c r="A8" s="7" t="s">
        <v>68</v>
      </c>
      <c r="B8" s="205">
        <v>355959</v>
      </c>
      <c r="C8" s="56">
        <v>28082</v>
      </c>
      <c r="D8" s="225">
        <v>78280.92012667135</v>
      </c>
      <c r="E8" s="103">
        <v>6322.9234683538607</v>
      </c>
      <c r="G8" s="260"/>
      <c r="H8" s="260"/>
      <c r="I8" s="260"/>
      <c r="J8" s="260"/>
      <c r="K8" s="261"/>
      <c r="L8"/>
    </row>
    <row r="9" spans="1:12" ht="14">
      <c r="A9" s="7" t="s">
        <v>247</v>
      </c>
      <c r="B9" s="205">
        <v>26006</v>
      </c>
      <c r="C9" s="225">
        <v>-1036</v>
      </c>
      <c r="D9" s="225">
        <v>5719.1238564391269</v>
      </c>
      <c r="E9" s="103">
        <v>-233.26503501227117</v>
      </c>
      <c r="G9" s="260"/>
      <c r="H9" s="260"/>
      <c r="I9" s="260"/>
      <c r="J9" s="260"/>
      <c r="K9" s="261"/>
      <c r="L9"/>
    </row>
    <row r="10" spans="1:12" ht="14">
      <c r="A10" s="7" t="s">
        <v>391</v>
      </c>
      <c r="B10" s="205">
        <v>146764</v>
      </c>
      <c r="C10" s="56">
        <v>-190755</v>
      </c>
      <c r="D10" s="225">
        <v>32275.686136523575</v>
      </c>
      <c r="E10" s="103">
        <v>-42950.262310584738</v>
      </c>
      <c r="G10" s="260"/>
      <c r="H10" s="260"/>
      <c r="I10" s="260"/>
      <c r="J10" s="260"/>
      <c r="K10" s="261"/>
      <c r="L10"/>
    </row>
    <row r="11" spans="1:12" ht="14">
      <c r="A11" s="7" t="s">
        <v>71</v>
      </c>
      <c r="B11" s="205">
        <v>528729</v>
      </c>
      <c r="C11" s="56">
        <v>-163709</v>
      </c>
      <c r="D11" s="225">
        <v>116275.73011963406</v>
      </c>
      <c r="E11" s="103">
        <v>-36859.603877243149</v>
      </c>
      <c r="G11" s="260"/>
      <c r="H11" s="260"/>
      <c r="I11" s="260"/>
      <c r="J11" s="260"/>
      <c r="K11" s="261"/>
      <c r="L11"/>
    </row>
    <row r="12" spans="1:12" ht="25.5">
      <c r="A12" s="7" t="s">
        <v>170</v>
      </c>
      <c r="B12" s="205">
        <v>502635</v>
      </c>
      <c r="C12" s="56">
        <v>-162528</v>
      </c>
      <c r="D12" s="225">
        <v>110538.25369458128</v>
      </c>
      <c r="E12" s="103">
        <v>-36593.690743701169</v>
      </c>
      <c r="G12" s="260"/>
      <c r="H12" s="260"/>
      <c r="I12" s="260"/>
      <c r="J12" s="260"/>
      <c r="K12" s="261"/>
      <c r="L12"/>
    </row>
    <row r="13" spans="1:12" ht="25.5">
      <c r="A13" s="7" t="s">
        <v>392</v>
      </c>
      <c r="B13" s="205">
        <v>26094</v>
      </c>
      <c r="C13" s="56">
        <v>-1181</v>
      </c>
      <c r="D13" s="225">
        <v>5738.4764250527796</v>
      </c>
      <c r="E13" s="103">
        <v>-265.91313354198093</v>
      </c>
      <c r="G13" s="260"/>
      <c r="H13" s="260"/>
      <c r="I13" s="260"/>
      <c r="J13" s="260"/>
      <c r="K13" s="261"/>
      <c r="L13"/>
    </row>
    <row r="14" spans="1:12" ht="14">
      <c r="A14" s="7" t="s">
        <v>220</v>
      </c>
      <c r="B14" s="207">
        <v>0.20310925399230145</v>
      </c>
      <c r="C14" s="107">
        <v>1.6023514142392267E-2</v>
      </c>
      <c r="D14" s="229">
        <v>4.4666883794929065E-2</v>
      </c>
      <c r="E14" s="108">
        <v>3.6078432311242806E-3</v>
      </c>
      <c r="G14" s="260"/>
      <c r="H14" s="260"/>
      <c r="I14" s="260"/>
      <c r="J14" s="260"/>
      <c r="K14" s="261"/>
      <c r="L14"/>
    </row>
    <row r="15" spans="1:12" ht="25.5">
      <c r="A15" s="7" t="s">
        <v>221</v>
      </c>
      <c r="B15" s="262">
        <v>1752549394</v>
      </c>
      <c r="C15" s="105">
        <v>1752549394</v>
      </c>
      <c r="D15" s="233">
        <v>1752549394</v>
      </c>
      <c r="E15" s="105">
        <v>1752549394</v>
      </c>
      <c r="G15" s="260"/>
      <c r="H15" s="260"/>
      <c r="I15" s="260"/>
      <c r="J15" s="260"/>
      <c r="K15" s="261"/>
      <c r="L15"/>
    </row>
    <row r="16" spans="1:12" ht="14">
      <c r="A16" s="62" t="s">
        <v>222</v>
      </c>
      <c r="B16" s="263">
        <v>2569859</v>
      </c>
      <c r="C16" s="57">
        <v>2523280</v>
      </c>
      <c r="D16" s="236">
        <v>565151.96164672764</v>
      </c>
      <c r="E16" s="110">
        <v>568139.95902100741</v>
      </c>
      <c r="G16" s="260"/>
      <c r="H16" s="260"/>
      <c r="I16" s="260"/>
      <c r="J16" s="260"/>
      <c r="K16" s="261"/>
      <c r="L16"/>
    </row>
    <row r="17" spans="1:12" ht="14">
      <c r="A17" s="241" t="s">
        <v>223</v>
      </c>
      <c r="B17" s="263">
        <v>-1596135</v>
      </c>
      <c r="C17" s="57">
        <v>-2158988</v>
      </c>
      <c r="D17" s="236">
        <v>-351014.91027445463</v>
      </c>
      <c r="E17" s="110">
        <v>-486116.22723076574</v>
      </c>
      <c r="G17" s="260"/>
      <c r="H17" s="260"/>
      <c r="I17" s="260"/>
      <c r="J17" s="260"/>
      <c r="K17" s="261"/>
      <c r="L17"/>
    </row>
    <row r="18" spans="1:12" ht="14">
      <c r="A18" s="61" t="s">
        <v>224</v>
      </c>
      <c r="B18" s="263">
        <v>-1333162</v>
      </c>
      <c r="C18" s="57">
        <v>-963214</v>
      </c>
      <c r="D18" s="236">
        <v>-293183.05770584097</v>
      </c>
      <c r="E18" s="110">
        <v>-216876.59018755768</v>
      </c>
      <c r="G18" s="260"/>
      <c r="H18" s="260"/>
      <c r="I18" s="260"/>
      <c r="J18" s="260"/>
      <c r="K18" s="261"/>
      <c r="L18"/>
    </row>
    <row r="19" spans="1:12" ht="14.5" thickBot="1">
      <c r="A19" s="62" t="s">
        <v>225</v>
      </c>
      <c r="B19" s="264">
        <v>-359438</v>
      </c>
      <c r="C19" s="60">
        <v>-598922</v>
      </c>
      <c r="D19" s="239">
        <v>-79046.006333567901</v>
      </c>
      <c r="E19" s="112">
        <v>-134852.8583973161</v>
      </c>
      <c r="G19" s="260"/>
      <c r="H19" s="260"/>
      <c r="I19" s="260"/>
      <c r="J19" s="260"/>
      <c r="K19" s="261"/>
      <c r="L19"/>
    </row>
    <row r="20" spans="1:12" s="2" customFormat="1" ht="36.5" thickBot="1">
      <c r="A20" s="3"/>
      <c r="B20" s="5" t="s">
        <v>408</v>
      </c>
      <c r="C20" s="5" t="s">
        <v>406</v>
      </c>
      <c r="D20" s="5" t="s">
        <v>408</v>
      </c>
      <c r="E20" s="5" t="s">
        <v>406</v>
      </c>
      <c r="G20" s="260"/>
      <c r="H20" s="260"/>
      <c r="I20" s="260"/>
      <c r="J20" s="260"/>
      <c r="K20" s="261"/>
      <c r="L20"/>
    </row>
    <row r="21" spans="1:12" ht="14">
      <c r="A21" s="246" t="s">
        <v>227</v>
      </c>
      <c r="B21" s="8">
        <v>32504864</v>
      </c>
      <c r="C21" s="8">
        <v>33584959</v>
      </c>
      <c r="D21" s="105">
        <v>7190069.0143337455</v>
      </c>
      <c r="E21" s="14">
        <v>7277662.9539741706</v>
      </c>
      <c r="F21" s="2"/>
      <c r="G21" s="260"/>
      <c r="H21" s="260"/>
      <c r="I21" s="260"/>
      <c r="J21" s="260"/>
      <c r="K21" s="261"/>
      <c r="L21"/>
    </row>
    <row r="22" spans="1:12" ht="14">
      <c r="A22" s="247" t="s">
        <v>81</v>
      </c>
      <c r="B22" s="10">
        <v>6013593</v>
      </c>
      <c r="C22" s="10">
        <v>6111252</v>
      </c>
      <c r="D22" s="105">
        <v>1330206.4946027251</v>
      </c>
      <c r="E22" s="14">
        <v>1324272.3411632141</v>
      </c>
      <c r="F22" s="2"/>
      <c r="G22" s="260"/>
      <c r="H22" s="260"/>
      <c r="I22" s="260"/>
      <c r="J22" s="260"/>
      <c r="K22" s="261"/>
      <c r="L22"/>
    </row>
    <row r="23" spans="1:12" ht="14">
      <c r="A23" s="247" t="s">
        <v>82</v>
      </c>
      <c r="B23" s="10">
        <v>38518457</v>
      </c>
      <c r="C23" s="10">
        <v>39696211</v>
      </c>
      <c r="D23" s="105">
        <v>8520274.5089364704</v>
      </c>
      <c r="E23" s="14">
        <v>8601935.2951373849</v>
      </c>
      <c r="F23" s="2"/>
      <c r="G23" s="260"/>
      <c r="H23" s="260"/>
      <c r="I23" s="260"/>
      <c r="J23" s="260"/>
      <c r="K23" s="261"/>
      <c r="L23"/>
    </row>
    <row r="24" spans="1:12" ht="14">
      <c r="A24" s="247" t="s">
        <v>229</v>
      </c>
      <c r="B24" s="10">
        <v>8762747</v>
      </c>
      <c r="C24" s="10">
        <v>8762747</v>
      </c>
      <c r="D24" s="105">
        <v>1938317.7756149352</v>
      </c>
      <c r="E24" s="14">
        <v>1898835.7025223195</v>
      </c>
      <c r="F24" s="2"/>
      <c r="G24" s="260"/>
      <c r="H24" s="260"/>
      <c r="I24" s="260"/>
      <c r="J24" s="260"/>
      <c r="K24" s="261"/>
      <c r="L24"/>
    </row>
    <row r="25" spans="1:12" ht="14">
      <c r="A25" s="247" t="s">
        <v>84</v>
      </c>
      <c r="B25" s="10">
        <v>16336078</v>
      </c>
      <c r="C25" s="10">
        <v>15833523</v>
      </c>
      <c r="D25" s="105">
        <v>3613536.9846044946</v>
      </c>
      <c r="E25" s="14">
        <v>3431031.2472913237</v>
      </c>
      <c r="F25" s="2"/>
      <c r="G25" s="260"/>
      <c r="H25" s="260"/>
      <c r="I25" s="260"/>
      <c r="J25" s="260"/>
      <c r="K25" s="261"/>
      <c r="L25"/>
    </row>
    <row r="26" spans="1:12" ht="14">
      <c r="A26" s="247" t="s">
        <v>230</v>
      </c>
      <c r="B26" s="10">
        <v>915901</v>
      </c>
      <c r="C26" s="10">
        <v>893623</v>
      </c>
      <c r="D26" s="105">
        <v>202597.10670677756</v>
      </c>
      <c r="E26" s="14">
        <v>193642.84476033633</v>
      </c>
      <c r="F26" s="2"/>
      <c r="G26" s="260"/>
      <c r="H26" s="260"/>
      <c r="I26" s="260"/>
      <c r="J26" s="260"/>
      <c r="K26" s="261"/>
      <c r="L26"/>
    </row>
    <row r="27" spans="1:12" ht="14">
      <c r="A27" s="247" t="s">
        <v>86</v>
      </c>
      <c r="B27" s="10">
        <v>17251979</v>
      </c>
      <c r="C27" s="10">
        <v>16727146</v>
      </c>
      <c r="D27" s="105">
        <v>3816134.0913112722</v>
      </c>
      <c r="E27" s="14">
        <v>3624674.0920516602</v>
      </c>
      <c r="F27" s="2"/>
      <c r="G27" s="260"/>
      <c r="H27" s="260"/>
      <c r="I27" s="260"/>
      <c r="J27" s="260"/>
      <c r="K27" s="261"/>
      <c r="L27"/>
    </row>
    <row r="28" spans="1:12" ht="14">
      <c r="A28" s="267" t="s">
        <v>359</v>
      </c>
      <c r="B28" s="10">
        <v>14542576</v>
      </c>
      <c r="C28" s="10">
        <v>15865877</v>
      </c>
      <c r="D28" s="105">
        <v>3216814.7230578656</v>
      </c>
      <c r="E28" s="14">
        <v>3438042.168674699</v>
      </c>
      <c r="F28" s="2"/>
      <c r="G28" s="260"/>
      <c r="H28" s="260"/>
      <c r="I28" s="260"/>
      <c r="J28" s="260"/>
      <c r="K28" s="261"/>
      <c r="L28"/>
    </row>
    <row r="29" spans="1:12" ht="14">
      <c r="A29" s="267" t="s">
        <v>360</v>
      </c>
      <c r="B29" s="10">
        <v>6723902</v>
      </c>
      <c r="C29" s="10">
        <v>7103188</v>
      </c>
      <c r="D29" s="105">
        <v>1487325.6945673332</v>
      </c>
      <c r="E29" s="14">
        <v>1539219.0344110255</v>
      </c>
      <c r="F29" s="2"/>
      <c r="G29" s="260"/>
      <c r="H29" s="260"/>
      <c r="I29" s="260"/>
      <c r="J29" s="260"/>
      <c r="K29" s="261"/>
      <c r="L29"/>
    </row>
    <row r="30" spans="1:12" ht="14.5" thickBot="1">
      <c r="A30" s="268" t="s">
        <v>89</v>
      </c>
      <c r="B30" s="11">
        <v>21266478</v>
      </c>
      <c r="C30" s="11">
        <v>22969065</v>
      </c>
      <c r="D30" s="105">
        <v>4704141.4176251991</v>
      </c>
      <c r="E30" s="14">
        <v>4977261.2030857243</v>
      </c>
      <c r="F30" s="2"/>
      <c r="G30" s="260"/>
      <c r="H30" s="260"/>
      <c r="I30" s="260"/>
      <c r="J30" s="260"/>
      <c r="K30"/>
      <c r="L30"/>
    </row>
    <row r="31" spans="1:12" ht="30" customHeight="1" thickBot="1">
      <c r="A31" s="346" t="s">
        <v>302</v>
      </c>
      <c r="B31" s="347"/>
      <c r="C31" s="347"/>
      <c r="D31" s="347"/>
      <c r="E31" s="348"/>
      <c r="F31" s="2"/>
      <c r="G31" s="260"/>
      <c r="H31" s="260"/>
      <c r="I31" s="260"/>
      <c r="J31" s="260"/>
      <c r="K31"/>
      <c r="L31"/>
    </row>
    <row r="32" spans="1:12" ht="17.25" customHeight="1" thickBot="1">
      <c r="A32" s="315"/>
      <c r="B32" s="288" t="s">
        <v>290</v>
      </c>
      <c r="C32" s="289"/>
      <c r="D32" s="290" t="s">
        <v>291</v>
      </c>
      <c r="E32" s="291"/>
      <c r="F32" s="2"/>
      <c r="G32" s="260"/>
      <c r="H32" s="260"/>
      <c r="I32" s="260"/>
      <c r="J32" s="260"/>
      <c r="K32"/>
      <c r="L32"/>
    </row>
    <row r="33" spans="1:12" ht="46.5" customHeight="1" thickBot="1">
      <c r="A33" s="316"/>
      <c r="B33" s="5" t="s">
        <v>412</v>
      </c>
      <c r="C33" s="5" t="s">
        <v>402</v>
      </c>
      <c r="D33" s="5" t="s">
        <v>401</v>
      </c>
      <c r="E33" s="5" t="s">
        <v>402</v>
      </c>
      <c r="F33" s="2"/>
      <c r="G33" s="260"/>
      <c r="H33" s="260"/>
      <c r="I33" s="260"/>
      <c r="J33" s="260"/>
      <c r="K33"/>
      <c r="L33"/>
    </row>
    <row r="34" spans="1:12" ht="14">
      <c r="A34" s="62" t="s">
        <v>65</v>
      </c>
      <c r="B34" s="8">
        <v>7475727</v>
      </c>
      <c r="C34" s="8">
        <v>5206920</v>
      </c>
      <c r="D34" s="102">
        <v>1644028.6330049261</v>
      </c>
      <c r="E34" s="111">
        <v>1172386.4634228717</v>
      </c>
      <c r="F34" s="2"/>
      <c r="G34" s="260"/>
      <c r="H34" s="260"/>
      <c r="I34" s="260"/>
      <c r="J34" s="260"/>
      <c r="K34" s="265"/>
      <c r="L34"/>
    </row>
    <row r="35" spans="1:12" ht="14">
      <c r="A35" s="62" t="s">
        <v>166</v>
      </c>
      <c r="B35" s="111">
        <v>-51449</v>
      </c>
      <c r="C35" s="111">
        <v>65550</v>
      </c>
      <c r="D35" s="111">
        <v>-11314.435256861365</v>
      </c>
      <c r="E35" s="111">
        <v>14759.192128430865</v>
      </c>
      <c r="F35" s="2"/>
      <c r="G35" s="260"/>
      <c r="H35" s="260"/>
      <c r="I35" s="260"/>
      <c r="J35" s="260"/>
      <c r="K35" s="265"/>
      <c r="L35"/>
    </row>
    <row r="36" spans="1:12" ht="14">
      <c r="A36" s="62" t="s">
        <v>430</v>
      </c>
      <c r="B36" s="111">
        <v>601854</v>
      </c>
      <c r="C36" s="111">
        <v>-1658904</v>
      </c>
      <c r="D36" s="111">
        <v>132357.05489092189</v>
      </c>
      <c r="E36" s="111">
        <v>-373517.66374710109</v>
      </c>
      <c r="F36" s="2"/>
      <c r="G36" s="260"/>
      <c r="H36" s="260"/>
      <c r="I36" s="260"/>
      <c r="J36" s="260"/>
      <c r="K36" s="265"/>
      <c r="L36"/>
    </row>
    <row r="37" spans="1:12" ht="14">
      <c r="A37" s="62" t="s">
        <v>410</v>
      </c>
      <c r="B37" s="111">
        <v>568790</v>
      </c>
      <c r="C37" s="111">
        <v>-1617532</v>
      </c>
      <c r="D37" s="111">
        <v>125085.76706544687</v>
      </c>
      <c r="E37" s="111">
        <v>-364202.37317902414</v>
      </c>
      <c r="F37" s="2"/>
      <c r="G37" s="260"/>
      <c r="H37" s="260"/>
      <c r="I37" s="260"/>
      <c r="J37" s="260"/>
      <c r="K37" s="265"/>
      <c r="L37"/>
    </row>
    <row r="38" spans="1:12" ht="14">
      <c r="A38" s="62" t="s">
        <v>391</v>
      </c>
      <c r="B38" s="57">
        <v>118371</v>
      </c>
      <c r="C38" s="57">
        <v>-107340</v>
      </c>
      <c r="D38" s="111">
        <v>26031.623856439128</v>
      </c>
      <c r="E38" s="111">
        <v>-24168.599283993426</v>
      </c>
      <c r="F38" s="2"/>
      <c r="G38" s="260"/>
      <c r="H38" s="260"/>
      <c r="I38" s="260"/>
      <c r="J38" s="260"/>
      <c r="K38" s="265"/>
      <c r="L38"/>
    </row>
    <row r="39" spans="1:12" ht="14">
      <c r="A39" s="62" t="s">
        <v>71</v>
      </c>
      <c r="B39" s="111">
        <v>687161</v>
      </c>
      <c r="C39" s="111">
        <v>-1724872</v>
      </c>
      <c r="D39" s="111">
        <v>151118.39092188599</v>
      </c>
      <c r="E39" s="111">
        <v>-388370.97246301756</v>
      </c>
      <c r="F39" s="2"/>
      <c r="G39" s="260"/>
      <c r="H39" s="260"/>
      <c r="I39" s="260"/>
      <c r="J39" s="260"/>
      <c r="K39" s="265"/>
      <c r="L39"/>
    </row>
    <row r="40" spans="1:12" ht="14">
      <c r="A40" s="62" t="s">
        <v>411</v>
      </c>
      <c r="B40" s="114">
        <v>0.32</v>
      </c>
      <c r="C40" s="114">
        <v>-0.92000000000000015</v>
      </c>
      <c r="D40" s="114">
        <v>7.0372976776917659E-2</v>
      </c>
      <c r="E40" s="114">
        <v>-0.20714655618850339</v>
      </c>
      <c r="F40" s="2"/>
      <c r="G40" s="260"/>
      <c r="H40" s="260"/>
      <c r="I40" s="260"/>
      <c r="J40" s="260"/>
      <c r="K40" s="265"/>
      <c r="L40"/>
    </row>
    <row r="41" spans="1:12" ht="25.5">
      <c r="A41" s="62" t="s">
        <v>221</v>
      </c>
      <c r="B41" s="10">
        <v>1752549394</v>
      </c>
      <c r="C41" s="10">
        <v>1752549394</v>
      </c>
      <c r="D41" s="104">
        <v>1752549394</v>
      </c>
      <c r="E41" s="104">
        <v>1752549394</v>
      </c>
      <c r="F41" s="2"/>
      <c r="G41" s="260"/>
      <c r="H41" s="260"/>
      <c r="I41" s="260"/>
      <c r="J41" s="260"/>
      <c r="K41" s="265"/>
      <c r="L41"/>
    </row>
    <row r="42" spans="1:12" ht="14">
      <c r="A42" s="62" t="s">
        <v>222</v>
      </c>
      <c r="B42" s="57">
        <v>654539</v>
      </c>
      <c r="C42" s="57">
        <v>742272</v>
      </c>
      <c r="D42" s="111">
        <v>143943.30577058409</v>
      </c>
      <c r="E42" s="111">
        <v>167129.44408168781</v>
      </c>
      <c r="F42" s="2"/>
      <c r="G42" s="260"/>
      <c r="H42" s="260"/>
      <c r="I42" s="260"/>
      <c r="J42" s="260"/>
      <c r="K42" s="265"/>
      <c r="L42"/>
    </row>
    <row r="43" spans="1:12" ht="14">
      <c r="A43" s="62" t="s">
        <v>223</v>
      </c>
      <c r="B43" s="57">
        <v>838600</v>
      </c>
      <c r="C43" s="57">
        <v>-1115763</v>
      </c>
      <c r="D43" s="111">
        <v>184421.18226600986</v>
      </c>
      <c r="E43" s="111">
        <v>-251224.41627451422</v>
      </c>
      <c r="F43" s="2"/>
      <c r="G43" s="260"/>
      <c r="H43" s="260"/>
      <c r="I43" s="260"/>
      <c r="J43" s="260"/>
      <c r="K43" s="265"/>
      <c r="L43"/>
    </row>
    <row r="44" spans="1:12" ht="14">
      <c r="A44" s="62" t="s">
        <v>224</v>
      </c>
      <c r="B44" s="57">
        <v>-1306832</v>
      </c>
      <c r="C44" s="57">
        <v>-998056</v>
      </c>
      <c r="D44" s="111">
        <v>-287392.6812104152</v>
      </c>
      <c r="E44" s="111">
        <v>-224721.59052529663</v>
      </c>
      <c r="F44" s="2"/>
      <c r="G44" s="260"/>
      <c r="H44" s="260"/>
      <c r="I44" s="260"/>
      <c r="J44" s="260"/>
      <c r="K44" s="265"/>
      <c r="L44"/>
    </row>
    <row r="45" spans="1:12" ht="14.5" thickBot="1">
      <c r="A45" s="62" t="s">
        <v>225</v>
      </c>
      <c r="B45" s="60">
        <v>186307</v>
      </c>
      <c r="C45" s="60">
        <v>-1371547</v>
      </c>
      <c r="D45" s="111">
        <v>40970.806826178748</v>
      </c>
      <c r="E45" s="111">
        <v>-308816.56271812308</v>
      </c>
      <c r="F45" s="2"/>
      <c r="G45" s="260"/>
      <c r="H45" s="260"/>
      <c r="I45" s="260"/>
      <c r="J45" s="260"/>
      <c r="K45" s="265"/>
      <c r="L45"/>
    </row>
    <row r="46" spans="1:12" ht="36.5" thickBot="1">
      <c r="A46" s="4"/>
      <c r="B46" s="5" t="s">
        <v>408</v>
      </c>
      <c r="C46" s="5" t="s">
        <v>406</v>
      </c>
      <c r="D46" s="5" t="s">
        <v>408</v>
      </c>
      <c r="E46" s="5" t="s">
        <v>406</v>
      </c>
      <c r="F46" s="2"/>
      <c r="G46" s="260"/>
      <c r="H46" s="260"/>
      <c r="I46" s="260"/>
      <c r="J46" s="260"/>
      <c r="K46"/>
      <c r="L46"/>
    </row>
    <row r="47" spans="1:12" ht="14">
      <c r="A47" s="246" t="s">
        <v>227</v>
      </c>
      <c r="B47" s="8">
        <v>26030123</v>
      </c>
      <c r="C47" s="8">
        <v>25202812</v>
      </c>
      <c r="D47" s="102">
        <v>5757857.6800566269</v>
      </c>
      <c r="E47" s="102">
        <v>5461301.0314639853</v>
      </c>
      <c r="F47" s="2"/>
      <c r="G47" s="260"/>
      <c r="H47" s="260"/>
      <c r="I47" s="260"/>
      <c r="J47" s="260"/>
      <c r="K47" s="261"/>
      <c r="L47"/>
    </row>
    <row r="48" spans="1:12" ht="14">
      <c r="A48" s="247" t="s">
        <v>81</v>
      </c>
      <c r="B48" s="10">
        <v>3775112</v>
      </c>
      <c r="C48" s="10">
        <v>3843923</v>
      </c>
      <c r="D48" s="104">
        <v>835053.97274818609</v>
      </c>
      <c r="E48" s="104">
        <v>832956.4910288637</v>
      </c>
      <c r="F48" s="2"/>
      <c r="G48" s="260"/>
      <c r="H48" s="260"/>
      <c r="I48" s="260"/>
      <c r="J48" s="260"/>
      <c r="K48" s="261"/>
      <c r="L48"/>
    </row>
    <row r="49" spans="1:12" ht="14">
      <c r="A49" s="247" t="s">
        <v>82</v>
      </c>
      <c r="B49" s="10">
        <v>29805235</v>
      </c>
      <c r="C49" s="10">
        <v>29046735</v>
      </c>
      <c r="D49" s="104">
        <v>6592911.6528048124</v>
      </c>
      <c r="E49" s="104">
        <v>6294256.5224928493</v>
      </c>
      <c r="F49" s="2"/>
      <c r="G49" s="260"/>
      <c r="H49" s="260"/>
      <c r="I49" s="260"/>
      <c r="J49" s="260"/>
      <c r="K49" s="261"/>
      <c r="L49"/>
    </row>
    <row r="50" spans="1:12" ht="14">
      <c r="A50" s="247" t="s">
        <v>229</v>
      </c>
      <c r="B50" s="10">
        <v>8762747</v>
      </c>
      <c r="C50" s="10">
        <v>8762747</v>
      </c>
      <c r="D50" s="104">
        <v>1938317.7756149352</v>
      </c>
      <c r="E50" s="104">
        <v>1898835.7025223195</v>
      </c>
      <c r="F50" s="2"/>
      <c r="G50" s="260"/>
      <c r="H50" s="260"/>
      <c r="I50" s="260"/>
      <c r="J50" s="260"/>
      <c r="K50" s="261"/>
      <c r="L50"/>
    </row>
    <row r="51" spans="1:12" ht="14">
      <c r="A51" s="247" t="s">
        <v>413</v>
      </c>
      <c r="B51" s="10">
        <v>12148909</v>
      </c>
      <c r="C51" s="10">
        <v>11461748</v>
      </c>
      <c r="D51" s="104">
        <v>2687336.0909573524</v>
      </c>
      <c r="E51" s="104">
        <v>2483694.3344890354</v>
      </c>
      <c r="F51" s="2"/>
      <c r="G51" s="260"/>
      <c r="H51" s="260"/>
      <c r="I51" s="260"/>
      <c r="J51" s="260"/>
      <c r="K51" s="261"/>
      <c r="L51"/>
    </row>
    <row r="52" spans="1:12" ht="14">
      <c r="A52" s="247" t="s">
        <v>359</v>
      </c>
      <c r="B52" s="10">
        <v>11749058</v>
      </c>
      <c r="C52" s="10">
        <v>13074803</v>
      </c>
      <c r="D52" s="104">
        <v>2598889.1346664303</v>
      </c>
      <c r="E52" s="104">
        <v>2833232.8594955364</v>
      </c>
      <c r="F52" s="2"/>
      <c r="G52" s="260"/>
      <c r="H52" s="260"/>
      <c r="I52" s="260"/>
      <c r="J52" s="260"/>
      <c r="K52" s="261"/>
      <c r="L52"/>
    </row>
    <row r="53" spans="1:12" ht="14">
      <c r="A53" s="247" t="s">
        <v>360</v>
      </c>
      <c r="B53" s="10">
        <v>5907268</v>
      </c>
      <c r="C53" s="10">
        <v>4510184</v>
      </c>
      <c r="D53" s="104">
        <v>1306687.4271810297</v>
      </c>
      <c r="E53" s="104">
        <v>977330.32850827777</v>
      </c>
      <c r="F53" s="2"/>
      <c r="G53" s="260"/>
      <c r="H53" s="260"/>
      <c r="I53" s="260"/>
      <c r="J53" s="260"/>
      <c r="K53" s="261"/>
      <c r="L53"/>
    </row>
    <row r="54" spans="1:12" ht="14.5" thickBot="1">
      <c r="A54" s="247" t="s">
        <v>89</v>
      </c>
      <c r="B54" s="11">
        <v>17656326</v>
      </c>
      <c r="C54" s="11">
        <v>17584987</v>
      </c>
      <c r="D54" s="118">
        <v>3905575.5618474605</v>
      </c>
      <c r="E54" s="118">
        <v>3810563.1880038138</v>
      </c>
      <c r="F54" s="2"/>
      <c r="G54" s="260"/>
      <c r="H54" s="260"/>
      <c r="I54" s="260"/>
      <c r="J54" s="260"/>
      <c r="K54" s="261"/>
      <c r="L54"/>
    </row>
    <row r="55" spans="1:12" ht="13">
      <c r="F55" s="2"/>
      <c r="G55" s="2"/>
    </row>
    <row r="56" spans="1:12" ht="13">
      <c r="F56" s="2"/>
      <c r="G56" s="2"/>
    </row>
    <row r="57" spans="1:12">
      <c r="A57" s="1" t="s">
        <v>304</v>
      </c>
    </row>
    <row r="58" spans="1:12" ht="25.5" customHeight="1">
      <c r="A58" s="278" t="s">
        <v>416</v>
      </c>
      <c r="B58" s="287"/>
      <c r="C58" s="287"/>
      <c r="D58" s="287"/>
      <c r="E58" s="287"/>
    </row>
    <row r="59" spans="1:12" ht="39" customHeight="1">
      <c r="A59" s="296" t="s">
        <v>417</v>
      </c>
      <c r="B59" s="296"/>
      <c r="C59" s="296"/>
      <c r="D59" s="296"/>
      <c r="E59" s="296"/>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3" fitToHeight="2"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G60"/>
  <sheetViews>
    <sheetView workbookViewId="0">
      <selection activeCell="A4" sqref="A4"/>
    </sheetView>
  </sheetViews>
  <sheetFormatPr defaultColWidth="9" defaultRowHeight="12.5"/>
  <cols>
    <col min="1" max="1" width="45.58203125" style="1" customWidth="1"/>
    <col min="2" max="2" width="15.58203125" style="1" customWidth="1"/>
    <col min="3" max="3" width="16.58203125" style="1" customWidth="1"/>
    <col min="4" max="4" width="15.58203125" style="1" customWidth="1"/>
    <col min="5" max="5" width="16.25" style="1" customWidth="1"/>
    <col min="6" max="16384" width="9" style="1"/>
  </cols>
  <sheetData>
    <row r="1" spans="1:7" s="2" customFormat="1" ht="13.5" thickBot="1">
      <c r="A1" s="279" t="s">
        <v>207</v>
      </c>
      <c r="B1" s="288" t="s">
        <v>290</v>
      </c>
      <c r="C1" s="289"/>
      <c r="D1" s="290" t="s">
        <v>291</v>
      </c>
      <c r="E1" s="291"/>
    </row>
    <row r="2" spans="1:7" s="2" customFormat="1" ht="60" customHeight="1" thickBot="1">
      <c r="A2" s="280"/>
      <c r="B2" s="5" t="s">
        <v>418</v>
      </c>
      <c r="C2" s="5" t="s">
        <v>419</v>
      </c>
      <c r="D2" s="5" t="s">
        <v>418</v>
      </c>
      <c r="E2" s="5" t="s">
        <v>419</v>
      </c>
      <c r="G2"/>
    </row>
    <row r="3" spans="1:7" s="2" customFormat="1" ht="27" customHeight="1" thickBot="1">
      <c r="A3" s="281" t="s">
        <v>213</v>
      </c>
      <c r="B3" s="282"/>
      <c r="C3" s="282"/>
      <c r="D3" s="282"/>
      <c r="E3" s="367"/>
      <c r="G3"/>
    </row>
    <row r="4" spans="1:7" ht="14">
      <c r="A4" s="61" t="s">
        <v>65</v>
      </c>
      <c r="B4" s="222">
        <v>17863597</v>
      </c>
      <c r="C4" s="8">
        <v>15220949</v>
      </c>
      <c r="D4" s="46">
        <v>3918744.5431611273</v>
      </c>
      <c r="E4" s="102">
        <v>3426598.1539846915</v>
      </c>
      <c r="G4"/>
    </row>
    <row r="5" spans="1:7" ht="14">
      <c r="A5" s="61" t="s">
        <v>384</v>
      </c>
      <c r="B5" s="271">
        <v>-7375</v>
      </c>
      <c r="C5" s="253">
        <v>66448</v>
      </c>
      <c r="D5" s="226">
        <v>-1618</v>
      </c>
      <c r="E5" s="104">
        <v>14959.027465105808</v>
      </c>
      <c r="G5"/>
    </row>
    <row r="6" spans="1:7" ht="14">
      <c r="A6" s="7" t="s">
        <v>66</v>
      </c>
      <c r="B6" s="205">
        <v>1024859</v>
      </c>
      <c r="C6" s="103">
        <v>1106885</v>
      </c>
      <c r="D6" s="225">
        <v>224823.73587803004</v>
      </c>
      <c r="E6" s="103">
        <v>249186.17739756865</v>
      </c>
      <c r="G6"/>
    </row>
    <row r="7" spans="1:7" ht="14">
      <c r="A7" s="7" t="s">
        <v>214</v>
      </c>
      <c r="B7" s="205">
        <v>787832</v>
      </c>
      <c r="C7" s="56">
        <v>822268</v>
      </c>
      <c r="D7" s="225">
        <v>172827.02643413402</v>
      </c>
      <c r="E7" s="103">
        <v>185112.11166141377</v>
      </c>
      <c r="G7"/>
    </row>
    <row r="8" spans="1:7" ht="14">
      <c r="A8" s="7" t="s">
        <v>67</v>
      </c>
      <c r="B8" s="205">
        <v>496534</v>
      </c>
      <c r="C8" s="56">
        <v>395279</v>
      </c>
      <c r="D8" s="225">
        <v>108924.86563562574</v>
      </c>
      <c r="E8" s="103">
        <v>88986.717694732099</v>
      </c>
      <c r="G8"/>
    </row>
    <row r="9" spans="1:7" ht="25.5">
      <c r="A9" s="7" t="s">
        <v>68</v>
      </c>
      <c r="B9" s="205">
        <v>456930</v>
      </c>
      <c r="C9" s="56">
        <v>396076</v>
      </c>
      <c r="D9" s="225">
        <v>100236.92003948666</v>
      </c>
      <c r="E9" s="103">
        <v>89166.141377757769</v>
      </c>
      <c r="G9"/>
    </row>
    <row r="10" spans="1:7" ht="14">
      <c r="A10" s="7" t="s">
        <v>247</v>
      </c>
      <c r="B10" s="205">
        <v>39604</v>
      </c>
      <c r="C10" s="225">
        <v>-797</v>
      </c>
      <c r="D10" s="225">
        <v>8687.9455961390795</v>
      </c>
      <c r="E10" s="103">
        <v>-179.4236830256641</v>
      </c>
      <c r="G10"/>
    </row>
    <row r="11" spans="1:7" ht="14">
      <c r="A11" s="7" t="s">
        <v>391</v>
      </c>
      <c r="B11" s="205">
        <v>206517</v>
      </c>
      <c r="C11" s="56">
        <v>-182142</v>
      </c>
      <c r="D11" s="225">
        <v>45303.718328397495</v>
      </c>
      <c r="E11" s="103">
        <v>-41004.502476361995</v>
      </c>
      <c r="G11"/>
    </row>
    <row r="12" spans="1:7" ht="14">
      <c r="A12" s="7" t="s">
        <v>71</v>
      </c>
      <c r="B12" s="205">
        <v>703051</v>
      </c>
      <c r="C12" s="56">
        <v>213137</v>
      </c>
      <c r="D12" s="225">
        <v>154228.58396402324</v>
      </c>
      <c r="E12" s="103">
        <v>47982.215218370104</v>
      </c>
      <c r="G12"/>
    </row>
    <row r="13" spans="1:7" ht="25.5">
      <c r="A13" s="7" t="s">
        <v>170</v>
      </c>
      <c r="B13" s="205">
        <v>663348</v>
      </c>
      <c r="C13" s="56">
        <v>214079</v>
      </c>
      <c r="D13" s="225">
        <v>145518.92069759787</v>
      </c>
      <c r="E13" s="103">
        <v>48194.281855020257</v>
      </c>
      <c r="G13"/>
    </row>
    <row r="14" spans="1:7" ht="25.5">
      <c r="A14" s="7" t="s">
        <v>392</v>
      </c>
      <c r="B14" s="205">
        <v>39703</v>
      </c>
      <c r="C14" s="56">
        <v>-942</v>
      </c>
      <c r="D14" s="225">
        <v>8709.6632664253575</v>
      </c>
      <c r="E14" s="103">
        <v>-212.06663665015759</v>
      </c>
      <c r="G14"/>
    </row>
    <row r="15" spans="1:7" ht="14">
      <c r="A15" s="7" t="s">
        <v>220</v>
      </c>
      <c r="B15" s="207">
        <v>0.26072303671687558</v>
      </c>
      <c r="C15" s="107">
        <v>0.22599990696752939</v>
      </c>
      <c r="D15" s="229">
        <v>5.7194918661155107E-2</v>
      </c>
      <c r="E15" s="108">
        <v>5.0877961946764833E-2</v>
      </c>
      <c r="G15"/>
    </row>
    <row r="16" spans="1:7" ht="25.5">
      <c r="A16" s="7" t="s">
        <v>221</v>
      </c>
      <c r="B16" s="262">
        <v>1752549394</v>
      </c>
      <c r="C16" s="105">
        <v>1752549394</v>
      </c>
      <c r="D16" s="233">
        <v>1752549394</v>
      </c>
      <c r="E16" s="105">
        <v>1752549394</v>
      </c>
      <c r="G16"/>
    </row>
    <row r="17" spans="1:7" ht="14">
      <c r="A17" s="62" t="s">
        <v>222</v>
      </c>
      <c r="B17" s="263">
        <v>4201069</v>
      </c>
      <c r="C17" s="57">
        <v>3468428</v>
      </c>
      <c r="D17" s="236">
        <v>921590.21607985068</v>
      </c>
      <c r="E17" s="110">
        <v>780825.75416479062</v>
      </c>
      <c r="G17"/>
    </row>
    <row r="18" spans="1:7" ht="14">
      <c r="A18" s="241" t="s">
        <v>223</v>
      </c>
      <c r="B18" s="263">
        <v>-2278254</v>
      </c>
      <c r="C18" s="57">
        <v>-3088725</v>
      </c>
      <c r="D18" s="236">
        <v>-499781.50707469555</v>
      </c>
      <c r="E18" s="110">
        <v>-695345.56506078341</v>
      </c>
      <c r="G18"/>
    </row>
    <row r="19" spans="1:7" ht="14">
      <c r="A19" s="61" t="s">
        <v>224</v>
      </c>
      <c r="B19" s="263">
        <v>-2338098</v>
      </c>
      <c r="C19" s="57">
        <v>-1183727</v>
      </c>
      <c r="D19" s="236">
        <v>-512908.50970714045</v>
      </c>
      <c r="E19" s="110">
        <v>-266485.14182800538</v>
      </c>
      <c r="G19"/>
    </row>
    <row r="20" spans="1:7" ht="14.5" thickBot="1">
      <c r="A20" s="62" t="s">
        <v>225</v>
      </c>
      <c r="B20" s="264">
        <v>-415283</v>
      </c>
      <c r="C20" s="60">
        <v>-804024</v>
      </c>
      <c r="D20" s="239">
        <v>-91100.800701985296</v>
      </c>
      <c r="E20" s="112">
        <v>-181004.9527239982</v>
      </c>
      <c r="G20"/>
    </row>
    <row r="21" spans="1:7" s="2" customFormat="1" ht="35.15" customHeight="1" thickBot="1">
      <c r="A21" s="3"/>
      <c r="B21" s="6" t="s">
        <v>420</v>
      </c>
      <c r="C21" s="5" t="s">
        <v>421</v>
      </c>
      <c r="D21" s="6" t="s">
        <v>420</v>
      </c>
      <c r="E21" s="5" t="s">
        <v>421</v>
      </c>
      <c r="G21"/>
    </row>
    <row r="22" spans="1:7" ht="14">
      <c r="A22" s="246" t="s">
        <v>227</v>
      </c>
      <c r="B22" s="8">
        <v>32853530</v>
      </c>
      <c r="C22" s="8">
        <v>33584959</v>
      </c>
      <c r="D22" s="105">
        <v>7091353.1481361566</v>
      </c>
      <c r="E22" s="14">
        <v>7277662.9539741706</v>
      </c>
      <c r="F22" s="2"/>
      <c r="G22"/>
    </row>
    <row r="23" spans="1:7" ht="14">
      <c r="A23" s="247" t="s">
        <v>81</v>
      </c>
      <c r="B23" s="10">
        <v>5767728</v>
      </c>
      <c r="C23" s="10">
        <v>6111252</v>
      </c>
      <c r="D23" s="105">
        <v>1244949.8154503659</v>
      </c>
      <c r="E23" s="14">
        <v>1324272.3411632141</v>
      </c>
      <c r="F23" s="2"/>
      <c r="G23"/>
    </row>
    <row r="24" spans="1:7" ht="14">
      <c r="A24" s="247" t="s">
        <v>82</v>
      </c>
      <c r="B24" s="10">
        <v>38621258</v>
      </c>
      <c r="C24" s="10">
        <v>39696211</v>
      </c>
      <c r="D24" s="105">
        <v>8336302.9635865223</v>
      </c>
      <c r="E24" s="14">
        <v>8601935.2951373849</v>
      </c>
      <c r="F24" s="2"/>
      <c r="G24"/>
    </row>
    <row r="25" spans="1:7" ht="14">
      <c r="A25" s="247" t="s">
        <v>229</v>
      </c>
      <c r="B25" s="10">
        <v>8762747</v>
      </c>
      <c r="C25" s="10">
        <v>8762747</v>
      </c>
      <c r="D25" s="105">
        <v>1891417.2548511731</v>
      </c>
      <c r="E25" s="14">
        <v>1898835.7025223195</v>
      </c>
      <c r="F25" s="2"/>
      <c r="G25"/>
    </row>
    <row r="26" spans="1:7" ht="14">
      <c r="A26" s="247" t="s">
        <v>84</v>
      </c>
      <c r="B26" s="10">
        <v>16496663</v>
      </c>
      <c r="C26" s="10">
        <v>15833523</v>
      </c>
      <c r="D26" s="105">
        <v>3560763.8843920655</v>
      </c>
      <c r="E26" s="14">
        <v>3431031.2472913237</v>
      </c>
      <c r="F26" s="2"/>
      <c r="G26"/>
    </row>
    <row r="27" spans="1:7" ht="14">
      <c r="A27" s="247" t="s">
        <v>230</v>
      </c>
      <c r="B27" s="10">
        <v>929596</v>
      </c>
      <c r="C27" s="10">
        <v>893623</v>
      </c>
      <c r="D27" s="105">
        <v>200650.99613632928</v>
      </c>
      <c r="E27" s="14">
        <v>193642.84476033633</v>
      </c>
      <c r="F27" s="2"/>
      <c r="G27"/>
    </row>
    <row r="28" spans="1:7" ht="14">
      <c r="A28" s="247" t="s">
        <v>86</v>
      </c>
      <c r="B28" s="10">
        <v>17426259</v>
      </c>
      <c r="C28" s="10">
        <v>16727146</v>
      </c>
      <c r="D28" s="105">
        <v>3761414.8805283946</v>
      </c>
      <c r="E28" s="14">
        <v>3624674.0920516602</v>
      </c>
      <c r="F28" s="2"/>
      <c r="G28"/>
    </row>
    <row r="29" spans="1:7" ht="14">
      <c r="A29" s="267" t="s">
        <v>359</v>
      </c>
      <c r="B29" s="10">
        <v>13654246</v>
      </c>
      <c r="C29" s="10">
        <v>15865877</v>
      </c>
      <c r="D29" s="105">
        <v>2947235.209048328</v>
      </c>
      <c r="E29" s="14">
        <v>3438042.168674699</v>
      </c>
      <c r="F29" s="2"/>
      <c r="G29"/>
    </row>
    <row r="30" spans="1:7" ht="14">
      <c r="A30" s="267" t="s">
        <v>360</v>
      </c>
      <c r="B30" s="10">
        <v>7540753</v>
      </c>
      <c r="C30" s="10">
        <v>7103188</v>
      </c>
      <c r="D30" s="105">
        <v>1627652.8740097994</v>
      </c>
      <c r="E30" s="14">
        <v>1539219.0344110255</v>
      </c>
      <c r="F30" s="2"/>
      <c r="G30"/>
    </row>
    <row r="31" spans="1:7" ht="14.5" thickBot="1">
      <c r="A31" s="268" t="s">
        <v>89</v>
      </c>
      <c r="B31" s="11">
        <v>21194999</v>
      </c>
      <c r="C31" s="11">
        <v>22969065</v>
      </c>
      <c r="D31" s="105">
        <v>4574888.0830581272</v>
      </c>
      <c r="E31" s="14">
        <v>4977261.2030857243</v>
      </c>
      <c r="F31" s="2"/>
      <c r="G31"/>
    </row>
    <row r="32" spans="1:7" ht="30" customHeight="1" thickBot="1">
      <c r="A32" s="284" t="s">
        <v>302</v>
      </c>
      <c r="B32" s="285"/>
      <c r="C32" s="285"/>
      <c r="D32" s="285"/>
      <c r="E32" s="286"/>
      <c r="F32" s="2"/>
      <c r="G32"/>
    </row>
    <row r="33" spans="1:7" ht="17.25" customHeight="1" thickBot="1">
      <c r="A33" s="315"/>
      <c r="B33" s="288" t="s">
        <v>290</v>
      </c>
      <c r="C33" s="289"/>
      <c r="D33" s="290" t="s">
        <v>291</v>
      </c>
      <c r="E33" s="291"/>
      <c r="F33" s="2"/>
      <c r="G33"/>
    </row>
    <row r="34" spans="1:7" ht="46.5" customHeight="1" thickBot="1">
      <c r="A34" s="316"/>
      <c r="B34" s="5" t="s">
        <v>418</v>
      </c>
      <c r="C34" s="5" t="s">
        <v>419</v>
      </c>
      <c r="D34" s="5" t="s">
        <v>418</v>
      </c>
      <c r="E34" s="5" t="s">
        <v>419</v>
      </c>
      <c r="F34" s="2"/>
      <c r="G34"/>
    </row>
    <row r="35" spans="1:7" ht="14">
      <c r="A35" s="61" t="s">
        <v>65</v>
      </c>
      <c r="B35" s="8">
        <v>11542627</v>
      </c>
      <c r="C35" s="8">
        <v>7915766</v>
      </c>
      <c r="D35" s="102">
        <v>2532110.7820555004</v>
      </c>
      <c r="E35" s="111">
        <v>1782027.4651058081</v>
      </c>
      <c r="F35" s="2"/>
      <c r="G35"/>
    </row>
    <row r="36" spans="1:7" ht="14">
      <c r="A36" s="62" t="s">
        <v>166</v>
      </c>
      <c r="B36" s="111">
        <v>-155278</v>
      </c>
      <c r="C36" s="111">
        <v>204952</v>
      </c>
      <c r="D36" s="111">
        <v>-34063.398047603376</v>
      </c>
      <c r="E36" s="111">
        <v>46139.576767221974</v>
      </c>
      <c r="F36" s="2"/>
      <c r="G36"/>
    </row>
    <row r="37" spans="1:7" ht="14">
      <c r="A37" s="62" t="s">
        <v>430</v>
      </c>
      <c r="B37" s="111">
        <v>617757</v>
      </c>
      <c r="C37" s="111">
        <v>-856273</v>
      </c>
      <c r="D37" s="111">
        <v>135517.60447515629</v>
      </c>
      <c r="E37" s="111">
        <v>-192767.44709590275</v>
      </c>
      <c r="F37" s="2"/>
      <c r="G37"/>
    </row>
    <row r="38" spans="1:7" ht="14">
      <c r="A38" s="62" t="s">
        <v>410</v>
      </c>
      <c r="B38" s="111">
        <v>604076</v>
      </c>
      <c r="C38" s="111">
        <v>-826268</v>
      </c>
      <c r="D38" s="111">
        <v>132516.39793791817</v>
      </c>
      <c r="E38" s="111">
        <v>-186012.6069338136</v>
      </c>
      <c r="F38" s="2"/>
      <c r="G38"/>
    </row>
    <row r="39" spans="1:7" ht="14">
      <c r="A39" s="62" t="s">
        <v>391</v>
      </c>
      <c r="B39" s="57">
        <v>170532</v>
      </c>
      <c r="C39" s="57">
        <v>-99301</v>
      </c>
      <c r="D39" s="111">
        <v>37409.674234945705</v>
      </c>
      <c r="E39" s="111">
        <v>-22355.020261143629</v>
      </c>
      <c r="F39" s="2"/>
      <c r="G39"/>
    </row>
    <row r="40" spans="1:7" ht="14">
      <c r="A40" s="62" t="s">
        <v>71</v>
      </c>
      <c r="B40" s="111">
        <v>774608</v>
      </c>
      <c r="C40" s="111">
        <v>-925569</v>
      </c>
      <c r="D40" s="111">
        <v>169926.07217286387</v>
      </c>
      <c r="E40" s="111">
        <v>-208367.62719495723</v>
      </c>
      <c r="F40" s="2"/>
      <c r="G40"/>
    </row>
    <row r="41" spans="1:7" ht="14">
      <c r="A41" s="62" t="s">
        <v>411</v>
      </c>
      <c r="B41" s="114">
        <v>0.34</v>
      </c>
      <c r="C41" s="114">
        <v>-0.47000000000000003</v>
      </c>
      <c r="D41" s="114">
        <v>7.4585938356915654E-2</v>
      </c>
      <c r="E41" s="114">
        <v>-0.10580819450697884</v>
      </c>
      <c r="F41" s="2"/>
      <c r="G41"/>
    </row>
    <row r="42" spans="1:7" ht="25.5">
      <c r="A42" s="62" t="s">
        <v>221</v>
      </c>
      <c r="B42" s="10">
        <v>1752549394</v>
      </c>
      <c r="C42" s="10">
        <v>1752549394</v>
      </c>
      <c r="D42" s="104">
        <v>1752549394</v>
      </c>
      <c r="E42" s="104">
        <v>1752549394</v>
      </c>
      <c r="F42" s="2"/>
      <c r="G42"/>
    </row>
    <row r="43" spans="1:7" ht="14">
      <c r="A43" s="62" t="s">
        <v>222</v>
      </c>
      <c r="B43" s="57">
        <v>494409</v>
      </c>
      <c r="C43" s="57">
        <v>857880</v>
      </c>
      <c r="D43" s="111">
        <v>108458.70352089503</v>
      </c>
      <c r="E43" s="111">
        <v>193129.22107158936</v>
      </c>
      <c r="F43" s="2"/>
      <c r="G43"/>
    </row>
    <row r="44" spans="1:7" ht="14">
      <c r="A44" s="62" t="s">
        <v>223</v>
      </c>
      <c r="B44" s="57">
        <v>753758</v>
      </c>
      <c r="C44" s="57">
        <v>-328600</v>
      </c>
      <c r="D44" s="111">
        <v>165352.19918832948</v>
      </c>
      <c r="E44" s="111">
        <v>-73975.686627645206</v>
      </c>
      <c r="F44" s="2"/>
      <c r="G44"/>
    </row>
    <row r="45" spans="1:7" ht="14">
      <c r="A45" s="62" t="s">
        <v>224</v>
      </c>
      <c r="B45" s="57">
        <v>-2326240</v>
      </c>
      <c r="C45" s="57">
        <v>-1271810</v>
      </c>
      <c r="D45" s="111">
        <v>-510308.21542173956</v>
      </c>
      <c r="E45" s="111">
        <v>-286313.72309770371</v>
      </c>
      <c r="F45" s="2"/>
      <c r="G45"/>
    </row>
    <row r="46" spans="1:7" ht="14.5" thickBot="1">
      <c r="A46" s="62" t="s">
        <v>225</v>
      </c>
      <c r="B46" s="60">
        <v>-1078073</v>
      </c>
      <c r="C46" s="60">
        <v>-742530</v>
      </c>
      <c r="D46" s="111">
        <v>-236497.31271251506</v>
      </c>
      <c r="E46" s="111">
        <v>-167161.18865375957</v>
      </c>
      <c r="F46" s="2"/>
      <c r="G46"/>
    </row>
    <row r="47" spans="1:7" ht="35.25" customHeight="1" thickBot="1">
      <c r="A47" s="4"/>
      <c r="B47" s="6" t="s">
        <v>420</v>
      </c>
      <c r="C47" s="5" t="s">
        <v>421</v>
      </c>
      <c r="D47" s="6" t="s">
        <v>420</v>
      </c>
      <c r="E47" s="5" t="s">
        <v>421</v>
      </c>
      <c r="F47" s="2"/>
      <c r="G47"/>
    </row>
    <row r="48" spans="1:7" ht="14">
      <c r="A48" s="246" t="s">
        <v>227</v>
      </c>
      <c r="B48" s="8">
        <v>26748713</v>
      </c>
      <c r="C48" s="8">
        <v>25202812</v>
      </c>
      <c r="D48" s="102">
        <v>5773642.5062272009</v>
      </c>
      <c r="E48" s="102">
        <v>5461301.0314639853</v>
      </c>
      <c r="F48" s="2"/>
      <c r="G48"/>
    </row>
    <row r="49" spans="1:7" ht="14">
      <c r="A49" s="247" t="s">
        <v>81</v>
      </c>
      <c r="B49" s="10">
        <v>3061284</v>
      </c>
      <c r="C49" s="10">
        <v>3843923</v>
      </c>
      <c r="D49" s="104">
        <v>660770.57566534996</v>
      </c>
      <c r="E49" s="104">
        <v>832956.4910288637</v>
      </c>
      <c r="F49" s="2"/>
      <c r="G49"/>
    </row>
    <row r="50" spans="1:7" ht="14">
      <c r="A50" s="247" t="s">
        <v>82</v>
      </c>
      <c r="B50" s="10">
        <v>29809997</v>
      </c>
      <c r="C50" s="10">
        <v>29046735</v>
      </c>
      <c r="D50" s="104">
        <v>6434414.0818925509</v>
      </c>
      <c r="E50" s="104">
        <v>6294256.5224928493</v>
      </c>
      <c r="F50" s="2"/>
      <c r="G50"/>
    </row>
    <row r="51" spans="1:7" ht="14">
      <c r="A51" s="247" t="s">
        <v>229</v>
      </c>
      <c r="B51" s="10">
        <v>8762747</v>
      </c>
      <c r="C51" s="10">
        <v>8762747</v>
      </c>
      <c r="D51" s="104">
        <v>1891417.2548511731</v>
      </c>
      <c r="E51" s="104">
        <v>1898835.7025223195</v>
      </c>
      <c r="F51" s="2"/>
      <c r="G51"/>
    </row>
    <row r="52" spans="1:7" ht="14">
      <c r="A52" s="247" t="s">
        <v>413</v>
      </c>
      <c r="B52" s="10">
        <v>12236356</v>
      </c>
      <c r="C52" s="10">
        <v>11461748</v>
      </c>
      <c r="D52" s="104">
        <v>2641187.1613891944</v>
      </c>
      <c r="E52" s="104">
        <v>2483694.3344890354</v>
      </c>
      <c r="F52" s="2"/>
      <c r="G52"/>
    </row>
    <row r="53" spans="1:7" ht="14">
      <c r="A53" s="247" t="s">
        <v>359</v>
      </c>
      <c r="B53" s="10">
        <v>10904249</v>
      </c>
      <c r="C53" s="10">
        <v>13074803</v>
      </c>
      <c r="D53" s="104">
        <v>2353655.1619935678</v>
      </c>
      <c r="E53" s="104">
        <v>2833232.8594955364</v>
      </c>
      <c r="F53" s="2"/>
      <c r="G53"/>
    </row>
    <row r="54" spans="1:7" ht="14">
      <c r="A54" s="247" t="s">
        <v>360</v>
      </c>
      <c r="B54" s="10">
        <v>6669392</v>
      </c>
      <c r="C54" s="10">
        <v>4510184</v>
      </c>
      <c r="D54" s="104">
        <v>1439571.7585097887</v>
      </c>
      <c r="E54" s="104">
        <v>977330.32850827777</v>
      </c>
      <c r="F54" s="2"/>
      <c r="G54"/>
    </row>
    <row r="55" spans="1:7" ht="14.5" thickBot="1">
      <c r="A55" s="247" t="s">
        <v>89</v>
      </c>
      <c r="B55" s="11">
        <v>17573641</v>
      </c>
      <c r="C55" s="11">
        <v>17584987</v>
      </c>
      <c r="D55" s="118">
        <v>3793226.920503356</v>
      </c>
      <c r="E55" s="118">
        <v>3810563.1880038138</v>
      </c>
      <c r="F55" s="2"/>
      <c r="G55"/>
    </row>
    <row r="56" spans="1:7" ht="13">
      <c r="F56" s="2"/>
    </row>
    <row r="57" spans="1:7" ht="13">
      <c r="F57" s="2"/>
    </row>
    <row r="58" spans="1:7">
      <c r="A58" s="1" t="s">
        <v>304</v>
      </c>
    </row>
    <row r="59" spans="1:7" ht="25.5" customHeight="1">
      <c r="A59" s="278" t="s">
        <v>426</v>
      </c>
      <c r="B59" s="287"/>
      <c r="C59" s="287"/>
      <c r="D59" s="287"/>
      <c r="E59" s="287"/>
    </row>
    <row r="60" spans="1:7" ht="39" customHeight="1">
      <c r="A60" s="296" t="s">
        <v>428</v>
      </c>
      <c r="B60" s="296"/>
      <c r="C60" s="296"/>
      <c r="D60" s="296"/>
      <c r="E60" s="296"/>
    </row>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63"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60"/>
  <sheetViews>
    <sheetView zoomScaleNormal="100" workbookViewId="0">
      <selection activeCell="A4" sqref="A4"/>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423</v>
      </c>
      <c r="C2" s="5" t="s">
        <v>424</v>
      </c>
      <c r="D2" s="5" t="s">
        <v>425</v>
      </c>
      <c r="E2" s="5" t="s">
        <v>424</v>
      </c>
      <c r="G2"/>
      <c r="H2"/>
      <c r="I2"/>
      <c r="J2"/>
      <c r="K2"/>
      <c r="L2"/>
    </row>
    <row r="3" spans="1:12" s="2" customFormat="1" ht="27" customHeight="1" thickBot="1">
      <c r="A3" s="281" t="s">
        <v>213</v>
      </c>
      <c r="B3" s="282"/>
      <c r="C3" s="282"/>
      <c r="D3" s="282"/>
      <c r="E3" s="367"/>
      <c r="G3"/>
      <c r="H3" s="266"/>
      <c r="I3"/>
      <c r="J3"/>
      <c r="K3"/>
      <c r="L3"/>
    </row>
    <row r="4" spans="1:12" ht="14">
      <c r="A4" s="61" t="s">
        <v>65</v>
      </c>
      <c r="B4" s="259">
        <v>25614</v>
      </c>
      <c r="C4" s="8">
        <v>20850</v>
      </c>
      <c r="D4" s="8">
        <v>5596</v>
      </c>
      <c r="E4" s="102">
        <v>4660</v>
      </c>
      <c r="G4" s="260"/>
      <c r="H4" s="260"/>
      <c r="I4" s="260"/>
      <c r="J4" s="260"/>
      <c r="K4" s="261"/>
      <c r="L4"/>
    </row>
    <row r="5" spans="1:12" ht="14">
      <c r="A5" s="61" t="s">
        <v>384</v>
      </c>
      <c r="B5" s="269">
        <v>-9</v>
      </c>
      <c r="C5" s="253">
        <v>66</v>
      </c>
      <c r="D5" s="270">
        <v>-2</v>
      </c>
      <c r="E5" s="104">
        <v>15</v>
      </c>
      <c r="G5" s="260"/>
      <c r="H5" s="260"/>
      <c r="I5" s="260"/>
      <c r="J5" s="260"/>
      <c r="K5" s="261"/>
      <c r="L5"/>
    </row>
    <row r="6" spans="1:12" ht="14">
      <c r="A6" s="7" t="s">
        <v>166</v>
      </c>
      <c r="B6" s="205">
        <v>916</v>
      </c>
      <c r="C6" s="103">
        <v>-1537</v>
      </c>
      <c r="D6" s="225">
        <v>200</v>
      </c>
      <c r="E6" s="103">
        <v>-344</v>
      </c>
      <c r="G6" s="260"/>
      <c r="H6" s="260"/>
      <c r="I6" s="260"/>
      <c r="J6" s="260"/>
      <c r="K6" s="261"/>
      <c r="L6"/>
    </row>
    <row r="7" spans="1:12" ht="14">
      <c r="A7" s="7" t="s">
        <v>430</v>
      </c>
      <c r="B7" s="205">
        <v>675</v>
      </c>
      <c r="C7" s="56">
        <v>-2179</v>
      </c>
      <c r="D7" s="225">
        <v>147</v>
      </c>
      <c r="E7" s="103">
        <v>-487</v>
      </c>
      <c r="G7" s="260"/>
      <c r="H7" s="260"/>
      <c r="I7" s="260"/>
      <c r="J7" s="260"/>
      <c r="K7" s="261"/>
      <c r="L7"/>
    </row>
    <row r="8" spans="1:12" ht="14">
      <c r="A8" s="7" t="s">
        <v>167</v>
      </c>
      <c r="B8" s="205">
        <v>385</v>
      </c>
      <c r="C8" s="56">
        <v>-2173</v>
      </c>
      <c r="D8" s="225">
        <v>84</v>
      </c>
      <c r="E8" s="103">
        <v>-486</v>
      </c>
      <c r="G8" s="260"/>
      <c r="H8" s="260"/>
      <c r="I8" s="260"/>
      <c r="J8" s="260"/>
      <c r="K8" s="261"/>
      <c r="L8"/>
    </row>
    <row r="9" spans="1:12" ht="25.5">
      <c r="A9" s="7" t="s">
        <v>168</v>
      </c>
      <c r="B9" s="205">
        <v>338</v>
      </c>
      <c r="C9" s="56">
        <v>-2170</v>
      </c>
      <c r="D9" s="225">
        <v>74</v>
      </c>
      <c r="E9" s="103">
        <v>-485</v>
      </c>
      <c r="G9" s="260"/>
      <c r="H9" s="260"/>
      <c r="I9" s="260"/>
      <c r="J9" s="260"/>
      <c r="K9" s="261"/>
      <c r="L9"/>
    </row>
    <row r="10" spans="1:12" ht="14">
      <c r="A10" s="7" t="s">
        <v>247</v>
      </c>
      <c r="B10" s="205">
        <v>47</v>
      </c>
      <c r="C10" s="225">
        <v>-3</v>
      </c>
      <c r="D10" s="225">
        <v>10</v>
      </c>
      <c r="E10" s="103">
        <v>-1</v>
      </c>
      <c r="G10" s="260"/>
      <c r="H10" s="260"/>
      <c r="I10" s="260"/>
      <c r="J10" s="260"/>
      <c r="K10" s="261"/>
      <c r="L10"/>
    </row>
    <row r="11" spans="1:12" ht="14">
      <c r="A11" s="7" t="s">
        <v>391</v>
      </c>
      <c r="B11" s="205">
        <v>480</v>
      </c>
      <c r="C11" s="56">
        <v>-189</v>
      </c>
      <c r="D11" s="225">
        <v>105</v>
      </c>
      <c r="E11" s="103">
        <v>-42</v>
      </c>
      <c r="G11" s="260"/>
      <c r="H11" s="260"/>
      <c r="I11" s="260"/>
      <c r="J11" s="260"/>
      <c r="K11" s="261"/>
      <c r="L11"/>
    </row>
    <row r="12" spans="1:12" ht="14">
      <c r="A12" s="7" t="s">
        <v>71</v>
      </c>
      <c r="B12" s="205">
        <v>865</v>
      </c>
      <c r="C12" s="56">
        <v>-2362</v>
      </c>
      <c r="D12" s="225">
        <v>189</v>
      </c>
      <c r="E12" s="103">
        <v>-528</v>
      </c>
      <c r="G12" s="260"/>
      <c r="H12" s="260"/>
      <c r="I12" s="260"/>
      <c r="J12" s="260"/>
      <c r="K12" s="261"/>
      <c r="L12"/>
    </row>
    <row r="13" spans="1:12" ht="25.5">
      <c r="A13" s="7" t="s">
        <v>170</v>
      </c>
      <c r="B13" s="205">
        <v>818</v>
      </c>
      <c r="C13" s="56">
        <v>-2359</v>
      </c>
      <c r="D13" s="225">
        <v>179</v>
      </c>
      <c r="E13" s="103">
        <v>-527</v>
      </c>
      <c r="G13" s="260"/>
      <c r="H13" s="260"/>
      <c r="I13" s="260"/>
      <c r="J13" s="260"/>
      <c r="K13" s="261"/>
      <c r="L13"/>
    </row>
    <row r="14" spans="1:12" ht="25.5">
      <c r="A14" s="7" t="s">
        <v>392</v>
      </c>
      <c r="B14" s="205">
        <v>47</v>
      </c>
      <c r="C14" s="56">
        <v>-3</v>
      </c>
      <c r="D14" s="225">
        <v>10</v>
      </c>
      <c r="E14" s="103">
        <v>-1</v>
      </c>
      <c r="G14" s="260"/>
      <c r="H14" s="260"/>
      <c r="I14" s="260"/>
      <c r="J14" s="260"/>
      <c r="K14" s="261"/>
      <c r="L14"/>
    </row>
    <row r="15" spans="1:12" ht="14">
      <c r="A15" s="7" t="s">
        <v>220</v>
      </c>
      <c r="B15" s="207">
        <v>0.19286189659314104</v>
      </c>
      <c r="C15" s="107">
        <v>-1.2381962000210534</v>
      </c>
      <c r="D15" s="229">
        <v>0.04</v>
      </c>
      <c r="E15" s="108">
        <v>-0.28000000000000003</v>
      </c>
      <c r="G15" s="260"/>
      <c r="H15" s="260"/>
      <c r="I15" s="260"/>
      <c r="J15" s="260"/>
      <c r="K15" s="261"/>
      <c r="L15"/>
    </row>
    <row r="16" spans="1:12" ht="25.5">
      <c r="A16" s="7" t="s">
        <v>221</v>
      </c>
      <c r="B16" s="262">
        <v>1752549394</v>
      </c>
      <c r="C16" s="105">
        <v>1752549394</v>
      </c>
      <c r="D16" s="233">
        <v>1752549394</v>
      </c>
      <c r="E16" s="105">
        <v>1752549394</v>
      </c>
      <c r="G16" s="260"/>
      <c r="H16" s="260"/>
      <c r="I16" s="260"/>
      <c r="J16" s="260"/>
      <c r="K16" s="261"/>
      <c r="L16"/>
    </row>
    <row r="17" spans="1:12" ht="14">
      <c r="A17" s="62" t="s">
        <v>222</v>
      </c>
      <c r="B17" s="263">
        <v>5002</v>
      </c>
      <c r="C17" s="57">
        <v>4042</v>
      </c>
      <c r="D17" s="236">
        <v>1093</v>
      </c>
      <c r="E17" s="110">
        <v>903</v>
      </c>
      <c r="G17" s="260"/>
      <c r="H17" s="260"/>
      <c r="I17" s="260"/>
      <c r="J17" s="260"/>
      <c r="K17" s="261"/>
      <c r="L17"/>
    </row>
    <row r="18" spans="1:12" ht="14">
      <c r="A18" s="241" t="s">
        <v>223</v>
      </c>
      <c r="B18" s="263">
        <v>-3103</v>
      </c>
      <c r="C18" s="57">
        <v>-3977</v>
      </c>
      <c r="D18" s="236">
        <v>-678</v>
      </c>
      <c r="E18" s="110">
        <v>-888</v>
      </c>
      <c r="G18" s="260"/>
      <c r="H18" s="260"/>
      <c r="I18" s="260"/>
      <c r="J18" s="260"/>
      <c r="K18" s="261"/>
      <c r="L18"/>
    </row>
    <row r="19" spans="1:12" ht="14">
      <c r="A19" s="61" t="s">
        <v>224</v>
      </c>
      <c r="B19" s="263">
        <v>-2003</v>
      </c>
      <c r="C19" s="57">
        <v>-374</v>
      </c>
      <c r="D19" s="236">
        <v>-438</v>
      </c>
      <c r="E19" s="110">
        <v>-84</v>
      </c>
      <c r="G19" s="260"/>
      <c r="H19" s="260"/>
      <c r="I19" s="260"/>
      <c r="J19" s="260"/>
      <c r="K19" s="261"/>
      <c r="L19"/>
    </row>
    <row r="20" spans="1:12" ht="14.5" thickBot="1">
      <c r="A20" s="62" t="s">
        <v>225</v>
      </c>
      <c r="B20" s="264">
        <v>-104</v>
      </c>
      <c r="C20" s="60">
        <v>-309</v>
      </c>
      <c r="D20" s="239">
        <v>-23</v>
      </c>
      <c r="E20" s="112">
        <v>-69</v>
      </c>
      <c r="G20" s="260"/>
      <c r="H20" s="260"/>
      <c r="I20" s="260"/>
      <c r="J20" s="260"/>
      <c r="K20" s="261"/>
      <c r="L20"/>
    </row>
    <row r="21" spans="1:12" s="2" customFormat="1" ht="35.15" customHeight="1" thickBot="1">
      <c r="A21" s="3"/>
      <c r="B21" s="6" t="s">
        <v>422</v>
      </c>
      <c r="C21" s="5" t="s">
        <v>421</v>
      </c>
      <c r="D21" s="6" t="s">
        <v>422</v>
      </c>
      <c r="E21" s="5" t="s">
        <v>421</v>
      </c>
      <c r="G21" s="260"/>
      <c r="H21" s="260"/>
      <c r="I21" s="260"/>
      <c r="J21" s="260"/>
      <c r="K21" s="261"/>
      <c r="L21"/>
    </row>
    <row r="22" spans="1:12" ht="14">
      <c r="A22" s="246" t="s">
        <v>227</v>
      </c>
      <c r="B22" s="8">
        <v>33855</v>
      </c>
      <c r="C22" s="8">
        <v>33585</v>
      </c>
      <c r="D22" s="105">
        <v>7361</v>
      </c>
      <c r="E22" s="14">
        <v>7278</v>
      </c>
      <c r="F22" s="2"/>
      <c r="G22" s="260"/>
      <c r="H22" s="260"/>
      <c r="I22" s="260"/>
      <c r="J22" s="260"/>
      <c r="K22" s="261"/>
      <c r="L22"/>
    </row>
    <row r="23" spans="1:12" ht="14">
      <c r="A23" s="247" t="s">
        <v>81</v>
      </c>
      <c r="B23" s="10">
        <v>6220</v>
      </c>
      <c r="C23" s="10">
        <v>6111</v>
      </c>
      <c r="D23" s="105">
        <v>1352</v>
      </c>
      <c r="E23" s="14">
        <v>1324</v>
      </c>
      <c r="F23" s="2"/>
      <c r="G23" s="260"/>
      <c r="H23" s="260"/>
      <c r="I23" s="260"/>
      <c r="J23" s="260"/>
      <c r="K23" s="261"/>
      <c r="L23"/>
    </row>
    <row r="24" spans="1:12" ht="14">
      <c r="A24" s="247" t="s">
        <v>82</v>
      </c>
      <c r="B24" s="10">
        <v>40075</v>
      </c>
      <c r="C24" s="10">
        <v>39696</v>
      </c>
      <c r="D24" s="105">
        <v>8713</v>
      </c>
      <c r="E24" s="14">
        <v>8602</v>
      </c>
      <c r="F24" s="2"/>
      <c r="G24" s="260"/>
      <c r="H24" s="260"/>
      <c r="I24" s="260"/>
      <c r="J24" s="260"/>
      <c r="K24" s="261"/>
      <c r="L24"/>
    </row>
    <row r="25" spans="1:12" ht="14">
      <c r="A25" s="247" t="s">
        <v>229</v>
      </c>
      <c r="B25" s="10">
        <v>8763</v>
      </c>
      <c r="C25" s="10">
        <v>8763</v>
      </c>
      <c r="D25" s="105">
        <v>1905</v>
      </c>
      <c r="E25" s="14">
        <v>1899</v>
      </c>
      <c r="F25" s="2"/>
      <c r="G25" s="260"/>
      <c r="H25" s="260"/>
      <c r="I25" s="260"/>
      <c r="J25" s="260"/>
      <c r="K25" s="261"/>
      <c r="L25"/>
    </row>
    <row r="26" spans="1:12" ht="14">
      <c r="A26" s="247" t="s">
        <v>84</v>
      </c>
      <c r="B26" s="10">
        <v>16491</v>
      </c>
      <c r="C26" s="10">
        <v>15834</v>
      </c>
      <c r="D26" s="105">
        <v>3586</v>
      </c>
      <c r="E26" s="14">
        <v>3431</v>
      </c>
      <c r="F26" s="2"/>
      <c r="G26" s="260"/>
      <c r="H26" s="260"/>
      <c r="I26" s="260"/>
      <c r="J26" s="260"/>
      <c r="K26" s="261"/>
      <c r="L26"/>
    </row>
    <row r="27" spans="1:12" ht="14">
      <c r="A27" s="247" t="s">
        <v>230</v>
      </c>
      <c r="B27" s="10">
        <v>33</v>
      </c>
      <c r="C27" s="10">
        <v>893</v>
      </c>
      <c r="D27" s="105">
        <v>7</v>
      </c>
      <c r="E27" s="14">
        <v>194</v>
      </c>
      <c r="F27" s="2"/>
      <c r="G27" s="260"/>
      <c r="H27" s="260"/>
      <c r="I27" s="260"/>
      <c r="J27" s="260"/>
      <c r="K27" s="261"/>
      <c r="L27"/>
    </row>
    <row r="28" spans="1:12" ht="14">
      <c r="A28" s="247" t="s">
        <v>86</v>
      </c>
      <c r="B28" s="10">
        <v>16524</v>
      </c>
      <c r="C28" s="10">
        <v>16727</v>
      </c>
      <c r="D28" s="105">
        <v>3593</v>
      </c>
      <c r="E28" s="14">
        <v>3625</v>
      </c>
      <c r="F28" s="2"/>
      <c r="G28" s="260"/>
      <c r="H28" s="260"/>
      <c r="I28" s="260"/>
      <c r="J28" s="260"/>
      <c r="K28" s="261"/>
      <c r="L28"/>
    </row>
    <row r="29" spans="1:12" ht="14">
      <c r="A29" s="267" t="s">
        <v>359</v>
      </c>
      <c r="B29" s="10">
        <v>13634</v>
      </c>
      <c r="C29" s="10">
        <v>15867</v>
      </c>
      <c r="D29" s="105">
        <v>2964</v>
      </c>
      <c r="E29" s="14">
        <v>3438</v>
      </c>
      <c r="F29" s="2"/>
      <c r="G29" s="260"/>
      <c r="H29" s="260"/>
      <c r="I29" s="260"/>
      <c r="J29" s="260"/>
      <c r="K29" s="261"/>
      <c r="L29"/>
    </row>
    <row r="30" spans="1:12" ht="14">
      <c r="A30" s="267" t="s">
        <v>360</v>
      </c>
      <c r="B30" s="10">
        <v>9917</v>
      </c>
      <c r="C30" s="10">
        <v>7102</v>
      </c>
      <c r="D30" s="105">
        <v>2156</v>
      </c>
      <c r="E30" s="14">
        <v>1539</v>
      </c>
      <c r="F30" s="2"/>
      <c r="G30" s="260"/>
      <c r="H30" s="260"/>
      <c r="I30" s="260"/>
      <c r="J30" s="260"/>
      <c r="K30" s="261"/>
      <c r="L30"/>
    </row>
    <row r="31" spans="1:12" ht="14.5" thickBot="1">
      <c r="A31" s="268" t="s">
        <v>89</v>
      </c>
      <c r="B31" s="11">
        <v>23551</v>
      </c>
      <c r="C31" s="11">
        <v>22969</v>
      </c>
      <c r="D31" s="105">
        <v>5120</v>
      </c>
      <c r="E31" s="14">
        <v>4977</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46.5" customHeight="1" thickBot="1">
      <c r="A34" s="316"/>
      <c r="B34" s="5" t="s">
        <v>423</v>
      </c>
      <c r="C34" s="5" t="s">
        <v>424</v>
      </c>
      <c r="D34" s="5" t="s">
        <v>423</v>
      </c>
      <c r="E34" s="5" t="s">
        <v>424</v>
      </c>
      <c r="F34" s="2"/>
      <c r="G34" s="260"/>
      <c r="H34" s="260"/>
      <c r="I34" s="260"/>
      <c r="J34" s="260"/>
      <c r="K34"/>
      <c r="L34"/>
    </row>
    <row r="35" spans="1:12" ht="14">
      <c r="A35" s="61" t="s">
        <v>65</v>
      </c>
      <c r="B35" s="8">
        <v>18216</v>
      </c>
      <c r="C35" s="8">
        <v>11340</v>
      </c>
      <c r="D35" s="102">
        <v>3979</v>
      </c>
      <c r="E35" s="111">
        <v>2535</v>
      </c>
      <c r="F35" s="2"/>
      <c r="G35" s="260"/>
      <c r="H35" s="260"/>
      <c r="I35" s="260"/>
      <c r="J35" s="260"/>
      <c r="K35" s="265"/>
      <c r="L35"/>
    </row>
    <row r="36" spans="1:12" ht="14">
      <c r="A36" s="62" t="s">
        <v>166</v>
      </c>
      <c r="B36" s="111">
        <v>45</v>
      </c>
      <c r="C36" s="111">
        <v>-910</v>
      </c>
      <c r="D36" s="111">
        <v>10</v>
      </c>
      <c r="E36" s="111">
        <v>-203</v>
      </c>
      <c r="F36" s="2"/>
      <c r="G36" s="260"/>
      <c r="H36" s="260"/>
      <c r="I36" s="260"/>
      <c r="J36" s="260"/>
      <c r="K36" s="265"/>
      <c r="L36"/>
    </row>
    <row r="37" spans="1:12" ht="14">
      <c r="A37" s="62" t="s">
        <v>430</v>
      </c>
      <c r="B37" s="111">
        <v>236</v>
      </c>
      <c r="C37" s="111">
        <v>-3190</v>
      </c>
      <c r="D37" s="111">
        <v>52</v>
      </c>
      <c r="E37" s="111">
        <v>-713</v>
      </c>
      <c r="F37" s="2"/>
      <c r="G37" s="260"/>
      <c r="H37" s="260"/>
      <c r="I37" s="260"/>
      <c r="J37" s="260"/>
      <c r="K37" s="265"/>
      <c r="L37"/>
    </row>
    <row r="38" spans="1:12" ht="14">
      <c r="A38" s="62" t="s">
        <v>410</v>
      </c>
      <c r="B38" s="111">
        <v>260</v>
      </c>
      <c r="C38" s="111">
        <v>-3252</v>
      </c>
      <c r="D38" s="111">
        <v>57</v>
      </c>
      <c r="E38" s="111">
        <v>-727</v>
      </c>
      <c r="F38" s="2"/>
      <c r="G38" s="260"/>
      <c r="H38" s="260"/>
      <c r="I38" s="260"/>
      <c r="J38" s="260"/>
      <c r="K38" s="265"/>
      <c r="L38"/>
    </row>
    <row r="39" spans="1:12" ht="14">
      <c r="A39" s="62" t="s">
        <v>391</v>
      </c>
      <c r="B39" s="57">
        <v>380</v>
      </c>
      <c r="C39" s="57">
        <v>-95</v>
      </c>
      <c r="D39" s="111">
        <v>83</v>
      </c>
      <c r="E39" s="111">
        <v>-21</v>
      </c>
      <c r="F39" s="2"/>
      <c r="G39" s="260"/>
      <c r="H39" s="260"/>
      <c r="I39" s="260"/>
      <c r="J39" s="260"/>
      <c r="K39" s="265"/>
      <c r="L39"/>
    </row>
    <row r="40" spans="1:12" ht="14">
      <c r="A40" s="62" t="s">
        <v>71</v>
      </c>
      <c r="B40" s="111">
        <v>640</v>
      </c>
      <c r="C40" s="111">
        <v>-3347</v>
      </c>
      <c r="D40" s="111">
        <v>140</v>
      </c>
      <c r="E40" s="111">
        <v>-748</v>
      </c>
      <c r="F40" s="2"/>
      <c r="G40" s="260"/>
      <c r="H40" s="260"/>
      <c r="I40" s="260"/>
      <c r="J40" s="260"/>
      <c r="K40" s="265"/>
      <c r="L40"/>
    </row>
    <row r="41" spans="1:12" ht="14">
      <c r="A41" s="62" t="s">
        <v>411</v>
      </c>
      <c r="B41" s="114">
        <v>0.15</v>
      </c>
      <c r="C41" s="114">
        <v>-1.86</v>
      </c>
      <c r="D41" s="114">
        <v>0.03</v>
      </c>
      <c r="E41" s="114">
        <v>-0.42</v>
      </c>
      <c r="F41" s="2"/>
      <c r="G41" s="260"/>
      <c r="H41" s="260"/>
      <c r="I41" s="260"/>
      <c r="J41" s="260"/>
      <c r="K41" s="265"/>
      <c r="L41"/>
    </row>
    <row r="42" spans="1:12" ht="25.5">
      <c r="A42" s="62" t="s">
        <v>221</v>
      </c>
      <c r="B42" s="10">
        <v>1752549394</v>
      </c>
      <c r="C42" s="10">
        <v>1752549394</v>
      </c>
      <c r="D42" s="104">
        <v>1752549394</v>
      </c>
      <c r="E42" s="104">
        <v>1752549394</v>
      </c>
      <c r="F42" s="2"/>
      <c r="G42" s="260"/>
      <c r="H42" s="260"/>
      <c r="I42" s="260"/>
      <c r="J42" s="260"/>
      <c r="K42" s="265"/>
      <c r="L42"/>
    </row>
    <row r="43" spans="1:12" ht="14">
      <c r="A43" s="62" t="s">
        <v>222</v>
      </c>
      <c r="B43" s="57">
        <v>-250</v>
      </c>
      <c r="C43" s="57">
        <v>906</v>
      </c>
      <c r="D43" s="111">
        <v>-55</v>
      </c>
      <c r="E43" s="111">
        <v>202</v>
      </c>
      <c r="F43" s="2"/>
      <c r="G43" s="260"/>
      <c r="H43" s="260"/>
      <c r="I43" s="260"/>
      <c r="J43" s="260"/>
      <c r="K43" s="265"/>
      <c r="L43"/>
    </row>
    <row r="44" spans="1:12" ht="14">
      <c r="A44" s="62" t="s">
        <v>223</v>
      </c>
      <c r="B44" s="57">
        <v>839</v>
      </c>
      <c r="C44" s="57">
        <v>-1088</v>
      </c>
      <c r="D44" s="111">
        <v>183</v>
      </c>
      <c r="E44" s="111">
        <v>-243</v>
      </c>
      <c r="F44" s="2"/>
      <c r="G44" s="260"/>
      <c r="H44" s="260"/>
      <c r="I44" s="260"/>
      <c r="J44" s="260"/>
      <c r="K44" s="265"/>
      <c r="L44"/>
    </row>
    <row r="45" spans="1:12" ht="14">
      <c r="A45" s="62" t="s">
        <v>224</v>
      </c>
      <c r="B45" s="57">
        <v>-2009</v>
      </c>
      <c r="C45" s="57">
        <v>-512</v>
      </c>
      <c r="D45" s="111">
        <v>-438</v>
      </c>
      <c r="E45" s="111">
        <v>-114</v>
      </c>
      <c r="F45" s="2"/>
      <c r="G45" s="260"/>
      <c r="H45" s="260"/>
      <c r="I45" s="260"/>
      <c r="J45" s="260"/>
      <c r="K45" s="265"/>
      <c r="L45"/>
    </row>
    <row r="46" spans="1:12" ht="14.5" thickBot="1">
      <c r="A46" s="62" t="s">
        <v>225</v>
      </c>
      <c r="B46" s="60">
        <v>-1420</v>
      </c>
      <c r="C46" s="60">
        <v>-694</v>
      </c>
      <c r="D46" s="111">
        <v>-310</v>
      </c>
      <c r="E46" s="111">
        <v>-155</v>
      </c>
      <c r="F46" s="2"/>
      <c r="G46" s="260"/>
      <c r="H46" s="260"/>
      <c r="I46" s="260"/>
      <c r="J46" s="260"/>
      <c r="K46" s="265"/>
      <c r="L46"/>
    </row>
    <row r="47" spans="1:12" ht="35.25" customHeight="1" thickBot="1">
      <c r="A47" s="4"/>
      <c r="B47" s="6" t="s">
        <v>422</v>
      </c>
      <c r="C47" s="5" t="s">
        <v>421</v>
      </c>
      <c r="D47" s="6" t="s">
        <v>422</v>
      </c>
      <c r="E47" s="5" t="s">
        <v>421</v>
      </c>
      <c r="F47" s="2"/>
      <c r="G47" s="260"/>
      <c r="H47" s="260"/>
      <c r="I47" s="260"/>
      <c r="J47" s="260"/>
      <c r="K47"/>
      <c r="L47"/>
    </row>
    <row r="48" spans="1:12" ht="14">
      <c r="A48" s="246" t="s">
        <v>227</v>
      </c>
      <c r="B48" s="8">
        <v>27087</v>
      </c>
      <c r="C48" s="8">
        <v>25202</v>
      </c>
      <c r="D48" s="102">
        <v>5889</v>
      </c>
      <c r="E48" s="102">
        <v>5461</v>
      </c>
      <c r="F48" s="2"/>
      <c r="G48" s="260"/>
      <c r="H48" s="260"/>
      <c r="I48" s="260"/>
      <c r="J48" s="260"/>
      <c r="K48" s="261"/>
      <c r="L48"/>
    </row>
    <row r="49" spans="1:12" ht="14">
      <c r="A49" s="247" t="s">
        <v>81</v>
      </c>
      <c r="B49" s="10">
        <v>4393</v>
      </c>
      <c r="C49" s="10">
        <v>3844</v>
      </c>
      <c r="D49" s="104">
        <v>955</v>
      </c>
      <c r="E49" s="104">
        <v>833</v>
      </c>
      <c r="F49" s="2"/>
      <c r="G49" s="260"/>
      <c r="H49" s="260"/>
      <c r="I49" s="260"/>
      <c r="J49" s="260"/>
      <c r="K49" s="261"/>
      <c r="L49"/>
    </row>
    <row r="50" spans="1:12" ht="14">
      <c r="A50" s="247" t="s">
        <v>82</v>
      </c>
      <c r="B50" s="10">
        <v>31480</v>
      </c>
      <c r="C50" s="10">
        <v>29046</v>
      </c>
      <c r="D50" s="104">
        <v>6844</v>
      </c>
      <c r="E50" s="104">
        <v>6294</v>
      </c>
      <c r="F50" s="2"/>
      <c r="G50" s="260"/>
      <c r="H50" s="260"/>
      <c r="I50" s="260"/>
      <c r="J50" s="260"/>
      <c r="K50" s="261"/>
      <c r="L50"/>
    </row>
    <row r="51" spans="1:12" ht="14">
      <c r="A51" s="247" t="s">
        <v>229</v>
      </c>
      <c r="B51" s="10">
        <v>8763</v>
      </c>
      <c r="C51" s="10">
        <v>8763</v>
      </c>
      <c r="D51" s="104">
        <v>1905</v>
      </c>
      <c r="E51" s="104">
        <v>1899</v>
      </c>
      <c r="F51" s="2"/>
      <c r="G51" s="260"/>
      <c r="H51" s="260"/>
      <c r="I51" s="260"/>
      <c r="J51" s="260"/>
      <c r="K51" s="261"/>
      <c r="L51"/>
    </row>
    <row r="52" spans="1:12" ht="14">
      <c r="A52" s="247" t="s">
        <v>413</v>
      </c>
      <c r="B52" s="10">
        <v>12101</v>
      </c>
      <c r="C52" s="10">
        <v>11461</v>
      </c>
      <c r="D52" s="104">
        <v>2631</v>
      </c>
      <c r="E52" s="104">
        <v>2483</v>
      </c>
      <c r="F52" s="2"/>
      <c r="G52" s="260"/>
      <c r="H52" s="260"/>
      <c r="I52" s="260"/>
      <c r="J52" s="260"/>
      <c r="K52" s="261"/>
      <c r="L52"/>
    </row>
    <row r="53" spans="1:12" ht="14">
      <c r="A53" s="247" t="s">
        <v>359</v>
      </c>
      <c r="B53" s="10">
        <v>10245</v>
      </c>
      <c r="C53" s="10">
        <v>13075</v>
      </c>
      <c r="D53" s="104">
        <v>2227</v>
      </c>
      <c r="E53" s="104">
        <v>2834</v>
      </c>
      <c r="F53" s="2"/>
      <c r="G53" s="260"/>
      <c r="H53" s="260"/>
      <c r="I53" s="260"/>
      <c r="J53" s="260"/>
      <c r="K53" s="261"/>
      <c r="L53"/>
    </row>
    <row r="54" spans="1:12" ht="14">
      <c r="A54" s="247" t="s">
        <v>360</v>
      </c>
      <c r="B54" s="10">
        <v>9134</v>
      </c>
      <c r="C54" s="10">
        <v>4510</v>
      </c>
      <c r="D54" s="104">
        <v>1986</v>
      </c>
      <c r="E54" s="104">
        <v>977</v>
      </c>
      <c r="F54" s="2"/>
      <c r="G54" s="260"/>
      <c r="H54" s="260"/>
      <c r="I54" s="260"/>
      <c r="J54" s="260"/>
      <c r="K54" s="261"/>
      <c r="L54"/>
    </row>
    <row r="55" spans="1:12" ht="14.5" thickBot="1">
      <c r="A55" s="247" t="s">
        <v>89</v>
      </c>
      <c r="B55" s="11">
        <v>19379</v>
      </c>
      <c r="C55" s="11">
        <v>17585</v>
      </c>
      <c r="D55" s="118">
        <v>4213</v>
      </c>
      <c r="E55" s="118">
        <v>3811</v>
      </c>
      <c r="F55" s="2"/>
      <c r="G55" s="260"/>
      <c r="H55" s="260"/>
      <c r="I55" s="260"/>
      <c r="J55" s="260"/>
      <c r="K55" s="261"/>
      <c r="L55"/>
    </row>
    <row r="56" spans="1:12" ht="13">
      <c r="F56" s="2"/>
      <c r="G56" s="2"/>
    </row>
    <row r="57" spans="1:12" ht="13">
      <c r="F57" s="2"/>
      <c r="G57" s="2"/>
    </row>
    <row r="58" spans="1:12">
      <c r="A58" s="1" t="s">
        <v>304</v>
      </c>
    </row>
    <row r="59" spans="1:12" ht="25.5" customHeight="1">
      <c r="A59" s="278" t="s">
        <v>427</v>
      </c>
      <c r="B59" s="287"/>
      <c r="C59" s="287"/>
      <c r="D59" s="287"/>
      <c r="E59" s="287"/>
    </row>
    <row r="60" spans="1:12" ht="39" customHeight="1">
      <c r="A60" s="296" t="s">
        <v>429</v>
      </c>
      <c r="B60" s="296"/>
      <c r="C60" s="296"/>
      <c r="D60" s="296"/>
      <c r="E60" s="296"/>
    </row>
  </sheetData>
  <mergeCells count="10">
    <mergeCell ref="A59:E59"/>
    <mergeCell ref="A60:E60"/>
    <mergeCell ref="A1:A2"/>
    <mergeCell ref="B1:C1"/>
    <mergeCell ref="D1:E1"/>
    <mergeCell ref="A3:E3"/>
    <mergeCell ref="A32:E32"/>
    <mergeCell ref="A33:A34"/>
    <mergeCell ref="B33:C33"/>
    <mergeCell ref="D33:E3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L106"/>
  <sheetViews>
    <sheetView workbookViewId="0">
      <selection activeCell="A4" sqref="A4"/>
    </sheetView>
  </sheetViews>
  <sheetFormatPr defaultColWidth="9" defaultRowHeight="14"/>
  <cols>
    <col min="1" max="1" width="45" customWidth="1"/>
    <col min="2" max="2" width="15.58203125" customWidth="1"/>
    <col min="3" max="3" width="16.58203125" customWidth="1"/>
    <col min="4" max="4" width="15.58203125" customWidth="1"/>
    <col min="5" max="5" width="16.25" customWidth="1"/>
    <col min="7" max="7" width="17.33203125" hidden="1" customWidth="1"/>
    <col min="8" max="8" width="16.83203125" hidden="1" customWidth="1"/>
    <col min="9" max="9" width="18.08203125" hidden="1" customWidth="1"/>
    <col min="10" max="10" width="11.83203125" hidden="1" customWidth="1"/>
    <col min="11" max="15" width="0" hidden="1" customWidth="1"/>
  </cols>
  <sheetData>
    <row r="1" spans="1:12" s="2" customFormat="1" ht="13.5" thickBot="1">
      <c r="A1" s="279" t="s">
        <v>207</v>
      </c>
      <c r="B1" s="288" t="s">
        <v>435</v>
      </c>
      <c r="C1" s="289"/>
      <c r="D1" s="290" t="s">
        <v>436</v>
      </c>
      <c r="E1" s="291"/>
    </row>
    <row r="2" spans="1:12" s="2" customFormat="1" ht="60" customHeight="1" thickBot="1">
      <c r="A2" s="280"/>
      <c r="B2" s="5" t="s">
        <v>437</v>
      </c>
      <c r="C2" s="5" t="s">
        <v>403</v>
      </c>
      <c r="D2" s="5" t="s">
        <v>437</v>
      </c>
      <c r="E2" s="5" t="s">
        <v>403</v>
      </c>
      <c r="G2"/>
      <c r="H2"/>
      <c r="I2"/>
      <c r="J2"/>
      <c r="K2"/>
      <c r="L2"/>
    </row>
    <row r="3" spans="1:12" s="2" customFormat="1" ht="27" customHeight="1" thickBot="1">
      <c r="A3" s="281" t="s">
        <v>213</v>
      </c>
      <c r="B3" s="282"/>
      <c r="C3" s="282"/>
      <c r="D3" s="282"/>
      <c r="E3" s="367"/>
      <c r="G3"/>
      <c r="H3" s="266"/>
      <c r="I3"/>
      <c r="J3"/>
      <c r="K3"/>
      <c r="L3"/>
    </row>
    <row r="4" spans="1:12">
      <c r="A4" s="61" t="s">
        <v>65</v>
      </c>
      <c r="B4" s="259">
        <v>9813</v>
      </c>
      <c r="C4" s="8">
        <v>6445</v>
      </c>
      <c r="D4" s="8">
        <v>2111.5940781545878</v>
      </c>
      <c r="E4" s="102">
        <v>1409.6367096082763</v>
      </c>
      <c r="F4" s="1"/>
      <c r="G4" s="260">
        <v>0</v>
      </c>
      <c r="H4" s="260">
        <v>0</v>
      </c>
      <c r="I4" s="260">
        <v>0</v>
      </c>
      <c r="J4" s="260">
        <v>0</v>
      </c>
      <c r="K4" s="261"/>
    </row>
    <row r="5" spans="1:12">
      <c r="A5" s="7" t="s">
        <v>166</v>
      </c>
      <c r="B5" s="205">
        <v>1418</v>
      </c>
      <c r="C5" s="103">
        <v>1212</v>
      </c>
      <c r="D5" s="225">
        <v>305.12997073506631</v>
      </c>
      <c r="E5" s="103">
        <v>265.08606548413201</v>
      </c>
      <c r="F5" s="1"/>
      <c r="G5" s="260">
        <v>0</v>
      </c>
      <c r="H5" s="260">
        <v>0</v>
      </c>
      <c r="I5" s="260">
        <v>0</v>
      </c>
      <c r="J5" s="260">
        <v>0</v>
      </c>
      <c r="K5" s="261"/>
    </row>
    <row r="6" spans="1:12">
      <c r="A6" s="7" t="s">
        <v>430</v>
      </c>
      <c r="B6" s="205">
        <v>1272</v>
      </c>
      <c r="C6" s="56">
        <v>1097</v>
      </c>
      <c r="D6" s="225">
        <v>273.71320364950941</v>
      </c>
      <c r="E6" s="103">
        <v>239.93350976575317</v>
      </c>
      <c r="F6" s="1"/>
      <c r="G6" s="260">
        <v>0</v>
      </c>
      <c r="H6" s="260">
        <v>0</v>
      </c>
      <c r="I6" s="260">
        <v>0</v>
      </c>
      <c r="J6" s="260">
        <v>0</v>
      </c>
      <c r="K6" s="261"/>
    </row>
    <row r="7" spans="1:12">
      <c r="A7" s="7" t="s">
        <v>167</v>
      </c>
      <c r="B7" s="205">
        <v>901</v>
      </c>
      <c r="C7" s="56">
        <v>851</v>
      </c>
      <c r="D7" s="225">
        <v>193.88018591840247</v>
      </c>
      <c r="E7" s="103">
        <v>186.12891231600361</v>
      </c>
      <c r="F7" s="1"/>
      <c r="G7" s="260">
        <v>0</v>
      </c>
      <c r="H7" s="260">
        <v>0</v>
      </c>
      <c r="I7" s="260">
        <v>0</v>
      </c>
      <c r="J7" s="260">
        <v>0</v>
      </c>
      <c r="K7" s="261"/>
    </row>
    <row r="8" spans="1:12" ht="25.5">
      <c r="A8" s="7" t="s">
        <v>168</v>
      </c>
      <c r="B8" s="205">
        <v>900</v>
      </c>
      <c r="C8" s="56">
        <v>839</v>
      </c>
      <c r="D8" s="225">
        <v>193.66500258220003</v>
      </c>
      <c r="E8" s="103">
        <v>183.49429780625971</v>
      </c>
      <c r="F8" s="1"/>
      <c r="G8" s="260">
        <v>0</v>
      </c>
      <c r="H8" s="260">
        <v>0</v>
      </c>
      <c r="I8" s="260">
        <v>0</v>
      </c>
      <c r="J8" s="260">
        <v>-0.99000000000000909</v>
      </c>
      <c r="K8" s="261"/>
    </row>
    <row r="9" spans="1:12">
      <c r="A9" s="7" t="s">
        <v>247</v>
      </c>
      <c r="B9" s="205">
        <v>1</v>
      </c>
      <c r="C9" s="225">
        <v>12</v>
      </c>
      <c r="D9" s="225">
        <v>0.21518333620244448</v>
      </c>
      <c r="E9" s="103">
        <v>2.6246145097438816</v>
      </c>
      <c r="F9" s="1"/>
      <c r="G9" s="260">
        <v>0</v>
      </c>
      <c r="H9" s="260">
        <v>0</v>
      </c>
      <c r="I9" s="260">
        <v>0</v>
      </c>
      <c r="J9" s="260">
        <v>0</v>
      </c>
      <c r="K9" s="261"/>
    </row>
    <row r="10" spans="1:12">
      <c r="A10" s="7" t="s">
        <v>391</v>
      </c>
      <c r="B10" s="205">
        <v>139</v>
      </c>
      <c r="C10" s="56">
        <v>105</v>
      </c>
      <c r="D10" s="225">
        <v>29.910483732139785</v>
      </c>
      <c r="E10" s="103">
        <v>22.965376960258961</v>
      </c>
      <c r="F10" s="1"/>
      <c r="G10" s="260">
        <v>0</v>
      </c>
      <c r="H10" s="260">
        <v>0</v>
      </c>
      <c r="I10" s="260">
        <v>0</v>
      </c>
      <c r="J10" s="260">
        <v>0</v>
      </c>
      <c r="K10" s="261"/>
    </row>
    <row r="11" spans="1:12">
      <c r="A11" s="7" t="s">
        <v>71</v>
      </c>
      <c r="B11" s="205">
        <v>1040</v>
      </c>
      <c r="C11" s="56">
        <v>956</v>
      </c>
      <c r="D11" s="225">
        <v>223.79066965054227</v>
      </c>
      <c r="E11" s="103">
        <v>209.09428927626254</v>
      </c>
      <c r="F11" s="1"/>
      <c r="G11" s="260">
        <v>0</v>
      </c>
      <c r="H11" s="260">
        <v>0</v>
      </c>
      <c r="I11" s="260">
        <v>0</v>
      </c>
      <c r="J11" s="260">
        <v>0</v>
      </c>
      <c r="K11" s="261"/>
    </row>
    <row r="12" spans="1:12" ht="25.5">
      <c r="A12" s="7" t="s">
        <v>170</v>
      </c>
      <c r="B12" s="205">
        <v>1039</v>
      </c>
      <c r="C12" s="56">
        <v>944</v>
      </c>
      <c r="D12" s="225">
        <v>223.57548631433983</v>
      </c>
      <c r="E12" s="103">
        <v>206.46967476651866</v>
      </c>
      <c r="F12" s="1"/>
      <c r="G12" s="260">
        <v>0</v>
      </c>
      <c r="H12" s="260">
        <v>0</v>
      </c>
      <c r="I12" s="260">
        <v>0</v>
      </c>
      <c r="J12" s="260">
        <v>0</v>
      </c>
      <c r="K12" s="261"/>
    </row>
    <row r="13" spans="1:12" ht="25.5">
      <c r="A13" s="7" t="s">
        <v>392</v>
      </c>
      <c r="B13" s="205">
        <v>1</v>
      </c>
      <c r="C13" s="56">
        <v>12</v>
      </c>
      <c r="D13" s="225">
        <v>0.21518333620244448</v>
      </c>
      <c r="E13" s="103">
        <v>2.6246145097438816</v>
      </c>
      <c r="F13" s="1"/>
      <c r="G13" s="260">
        <v>0</v>
      </c>
      <c r="H13" s="260">
        <v>0</v>
      </c>
      <c r="I13" s="260">
        <v>0</v>
      </c>
      <c r="J13" s="260">
        <v>0</v>
      </c>
      <c r="K13" s="261"/>
    </row>
    <row r="14" spans="1:12">
      <c r="A14" s="7" t="s">
        <v>220</v>
      </c>
      <c r="B14" s="207">
        <v>0.51353759447877789</v>
      </c>
      <c r="C14" s="107">
        <v>0.47874028707689592</v>
      </c>
      <c r="D14" s="229">
        <v>0.11050473284532146</v>
      </c>
      <c r="E14" s="108">
        <v>0.10470905865508102</v>
      </c>
      <c r="F14" s="1"/>
      <c r="G14" s="260">
        <v>0</v>
      </c>
      <c r="H14" s="260">
        <v>0</v>
      </c>
      <c r="I14" s="260">
        <v>0</v>
      </c>
      <c r="J14" s="260">
        <v>0</v>
      </c>
      <c r="K14" s="261"/>
    </row>
    <row r="15" spans="1:12" ht="25.5">
      <c r="A15" s="7" t="s">
        <v>221</v>
      </c>
      <c r="B15" s="262">
        <v>1752549394</v>
      </c>
      <c r="C15" s="105">
        <v>1752549394</v>
      </c>
      <c r="D15" s="233">
        <v>1752549394</v>
      </c>
      <c r="E15" s="105">
        <v>1752549394</v>
      </c>
      <c r="F15" s="1"/>
      <c r="G15" s="260">
        <v>0</v>
      </c>
      <c r="H15" s="260">
        <v>0</v>
      </c>
      <c r="I15" s="260">
        <v>0</v>
      </c>
      <c r="J15" s="260">
        <v>0</v>
      </c>
      <c r="K15" s="261"/>
    </row>
    <row r="16" spans="1:12">
      <c r="A16" s="62" t="s">
        <v>222</v>
      </c>
      <c r="B16" s="263">
        <v>6</v>
      </c>
      <c r="C16" s="57">
        <v>1816</v>
      </c>
      <c r="D16" s="236">
        <v>1.2911000172146669</v>
      </c>
      <c r="E16" s="110">
        <v>397.19166247457406</v>
      </c>
      <c r="F16" s="1"/>
      <c r="G16" s="260">
        <v>0</v>
      </c>
      <c r="H16" s="260">
        <v>0</v>
      </c>
      <c r="I16" s="260">
        <v>0</v>
      </c>
      <c r="J16" s="260">
        <v>0</v>
      </c>
      <c r="K16" s="261"/>
    </row>
    <row r="17" spans="1:12">
      <c r="A17" s="241" t="s">
        <v>223</v>
      </c>
      <c r="B17" s="263">
        <v>-1003</v>
      </c>
      <c r="C17" s="57">
        <v>-897</v>
      </c>
      <c r="D17" s="236">
        <v>-215.82888621105184</v>
      </c>
      <c r="E17" s="110">
        <v>-196.18993460335514</v>
      </c>
      <c r="F17" s="1"/>
      <c r="G17" s="260">
        <v>0</v>
      </c>
      <c r="H17" s="260">
        <v>0</v>
      </c>
      <c r="I17" s="260">
        <v>0</v>
      </c>
      <c r="J17" s="260">
        <v>0</v>
      </c>
      <c r="K17" s="261"/>
    </row>
    <row r="18" spans="1:12">
      <c r="A18" s="61" t="s">
        <v>224</v>
      </c>
      <c r="B18" s="263">
        <v>1459</v>
      </c>
      <c r="C18" s="57">
        <v>-481</v>
      </c>
      <c r="D18" s="236">
        <v>313.95248751936651</v>
      </c>
      <c r="E18" s="110">
        <v>-105.20329826556726</v>
      </c>
      <c r="F18" s="1"/>
      <c r="G18" s="260">
        <v>0</v>
      </c>
      <c r="H18" s="260">
        <v>0</v>
      </c>
      <c r="I18" s="260">
        <v>0</v>
      </c>
      <c r="J18" s="260">
        <v>0</v>
      </c>
      <c r="K18" s="261"/>
    </row>
    <row r="19" spans="1:12" ht="14.5" thickBot="1">
      <c r="A19" s="62" t="s">
        <v>225</v>
      </c>
      <c r="B19" s="264">
        <v>462</v>
      </c>
      <c r="C19" s="60">
        <v>438</v>
      </c>
      <c r="D19" s="239">
        <v>99.41470132552935</v>
      </c>
      <c r="E19" s="112">
        <v>95.798429605651677</v>
      </c>
      <c r="F19" s="1"/>
      <c r="G19" s="260">
        <v>0</v>
      </c>
      <c r="H19" s="260">
        <v>0</v>
      </c>
      <c r="I19" s="260">
        <v>0</v>
      </c>
      <c r="J19" s="260">
        <v>0</v>
      </c>
      <c r="K19" s="261"/>
    </row>
    <row r="20" spans="1:12" s="2" customFormat="1" ht="35.15" customHeight="1" thickBot="1">
      <c r="A20" s="3"/>
      <c r="B20" s="6" t="s">
        <v>438</v>
      </c>
      <c r="C20" s="5" t="s">
        <v>422</v>
      </c>
      <c r="D20" s="6" t="s">
        <v>438</v>
      </c>
      <c r="E20" s="5" t="s">
        <v>422</v>
      </c>
      <c r="G20" s="260"/>
      <c r="H20" s="260"/>
      <c r="I20" s="260"/>
      <c r="J20" s="260"/>
      <c r="K20" s="261"/>
      <c r="L20"/>
    </row>
    <row r="21" spans="1:12">
      <c r="A21" s="246" t="s">
        <v>227</v>
      </c>
      <c r="B21" s="8">
        <v>34445</v>
      </c>
      <c r="C21" s="8">
        <v>33855</v>
      </c>
      <c r="D21" s="105">
        <v>7403.546480386889</v>
      </c>
      <c r="E21" s="14">
        <v>7360.7427055702919</v>
      </c>
      <c r="F21" s="2"/>
      <c r="G21" s="260">
        <v>0</v>
      </c>
      <c r="H21" s="260">
        <v>0</v>
      </c>
      <c r="I21" s="260">
        <v>0</v>
      </c>
      <c r="J21" s="260">
        <v>0</v>
      </c>
      <c r="K21" s="261"/>
    </row>
    <row r="22" spans="1:12">
      <c r="A22" s="247" t="s">
        <v>81</v>
      </c>
      <c r="B22" s="10">
        <v>8703</v>
      </c>
      <c r="C22" s="10">
        <v>6220</v>
      </c>
      <c r="D22" s="105">
        <v>1869.6072004298765</v>
      </c>
      <c r="E22" s="14">
        <v>1352.3503065617253</v>
      </c>
      <c r="F22" s="2"/>
      <c r="G22" s="260">
        <v>0</v>
      </c>
      <c r="H22" s="260">
        <v>0</v>
      </c>
      <c r="I22" s="260">
        <v>0</v>
      </c>
      <c r="J22" s="260">
        <v>0</v>
      </c>
      <c r="K22" s="261"/>
    </row>
    <row r="23" spans="1:12">
      <c r="A23" s="247" t="s">
        <v>82</v>
      </c>
      <c r="B23" s="10">
        <v>43148</v>
      </c>
      <c r="C23" s="10">
        <v>40075</v>
      </c>
      <c r="D23" s="105">
        <v>9274.1536808167657</v>
      </c>
      <c r="E23" s="14">
        <v>8713.0930121320162</v>
      </c>
      <c r="F23" s="2"/>
      <c r="G23" s="260">
        <v>0</v>
      </c>
      <c r="H23" s="260">
        <v>0</v>
      </c>
      <c r="I23" s="260">
        <v>0</v>
      </c>
      <c r="J23" s="260">
        <v>0</v>
      </c>
      <c r="K23" s="261"/>
    </row>
    <row r="24" spans="1:12">
      <c r="A24" s="247" t="s">
        <v>229</v>
      </c>
      <c r="B24" s="10">
        <v>8763</v>
      </c>
      <c r="C24" s="10">
        <v>8763</v>
      </c>
      <c r="D24" s="105">
        <v>1883.5034927458357</v>
      </c>
      <c r="E24" s="14">
        <v>1905.2485106753054</v>
      </c>
      <c r="F24" s="2"/>
      <c r="G24" s="260">
        <v>0</v>
      </c>
      <c r="H24" s="260">
        <v>0</v>
      </c>
      <c r="I24" s="260">
        <v>0</v>
      </c>
      <c r="J24" s="260">
        <v>0</v>
      </c>
      <c r="K24" s="261"/>
    </row>
    <row r="25" spans="1:12">
      <c r="A25" s="247" t="s">
        <v>84</v>
      </c>
      <c r="B25" s="10">
        <v>17530</v>
      </c>
      <c r="C25" s="10">
        <v>16491</v>
      </c>
      <c r="D25" s="105">
        <v>3767.8667383127354</v>
      </c>
      <c r="E25" s="14">
        <v>3586.4676696960473</v>
      </c>
      <c r="F25" s="2"/>
      <c r="G25" s="260">
        <v>0</v>
      </c>
      <c r="H25" s="260">
        <v>0</v>
      </c>
      <c r="I25" s="260">
        <v>0</v>
      </c>
      <c r="J25" s="260">
        <v>0</v>
      </c>
      <c r="K25" s="261"/>
    </row>
    <row r="26" spans="1:12">
      <c r="A26" s="247" t="s">
        <v>230</v>
      </c>
      <c r="B26" s="10">
        <v>34</v>
      </c>
      <c r="C26" s="10">
        <v>33</v>
      </c>
      <c r="D26" s="105">
        <v>7.3078989790435251</v>
      </c>
      <c r="E26" s="14">
        <v>7.1748488933339125</v>
      </c>
      <c r="F26" s="2"/>
      <c r="G26" s="260">
        <v>0</v>
      </c>
      <c r="H26" s="260">
        <v>0</v>
      </c>
      <c r="I26" s="260">
        <v>0</v>
      </c>
      <c r="J26" s="260">
        <v>0</v>
      </c>
      <c r="K26" s="261"/>
    </row>
    <row r="27" spans="1:12">
      <c r="A27" s="247" t="s">
        <v>86</v>
      </c>
      <c r="B27" s="10">
        <v>17564</v>
      </c>
      <c r="C27" s="10">
        <v>16524</v>
      </c>
      <c r="D27" s="105">
        <v>3775.1746372917787</v>
      </c>
      <c r="E27" s="14">
        <v>3592.6425185893813</v>
      </c>
      <c r="F27" s="2"/>
      <c r="G27" s="260">
        <v>0</v>
      </c>
      <c r="H27" s="260">
        <v>0</v>
      </c>
      <c r="I27" s="260">
        <v>0</v>
      </c>
      <c r="J27" s="260">
        <v>0</v>
      </c>
      <c r="K27" s="261"/>
    </row>
    <row r="28" spans="1:12">
      <c r="A28" s="267" t="s">
        <v>359</v>
      </c>
      <c r="B28" s="10">
        <v>15169</v>
      </c>
      <c r="C28" s="10">
        <v>13634</v>
      </c>
      <c r="D28" s="105">
        <v>3260.3976356797421</v>
      </c>
      <c r="E28" s="14">
        <v>2964.2996912640779</v>
      </c>
      <c r="F28" s="2"/>
      <c r="G28" s="260">
        <v>0</v>
      </c>
      <c r="H28" s="260">
        <v>0</v>
      </c>
      <c r="I28" s="260">
        <v>0</v>
      </c>
      <c r="J28" s="260">
        <v>0</v>
      </c>
      <c r="K28" s="261"/>
    </row>
    <row r="29" spans="1:12">
      <c r="A29" s="267" t="s">
        <v>360</v>
      </c>
      <c r="B29" s="10">
        <v>10415</v>
      </c>
      <c r="C29" s="10">
        <v>9917</v>
      </c>
      <c r="D29" s="105">
        <v>2238.5814078452445</v>
      </c>
      <c r="E29" s="14">
        <v>2156.1508022785579</v>
      </c>
      <c r="F29" s="2"/>
      <c r="G29" s="260">
        <v>0</v>
      </c>
      <c r="H29" s="260">
        <v>0</v>
      </c>
      <c r="I29" s="260">
        <v>0</v>
      </c>
      <c r="J29" s="260">
        <v>0</v>
      </c>
      <c r="K29" s="261"/>
    </row>
    <row r="30" spans="1:12" ht="14.5" thickBot="1">
      <c r="A30" s="268" t="s">
        <v>89</v>
      </c>
      <c r="B30" s="11">
        <v>25584</v>
      </c>
      <c r="C30" s="11">
        <v>23551</v>
      </c>
      <c r="D30" s="105">
        <v>5498.979043524987</v>
      </c>
      <c r="E30" s="14">
        <v>5120.4504935426357</v>
      </c>
      <c r="F30" s="2"/>
      <c r="G30" s="260">
        <v>0</v>
      </c>
      <c r="H30" s="260">
        <v>0</v>
      </c>
      <c r="I30" s="260">
        <v>0</v>
      </c>
      <c r="J30" s="260">
        <v>0</v>
      </c>
    </row>
    <row r="31" spans="1:12" ht="30" customHeight="1" thickBot="1">
      <c r="A31" s="284" t="s">
        <v>302</v>
      </c>
      <c r="B31" s="285"/>
      <c r="C31" s="285"/>
      <c r="D31" s="285"/>
      <c r="E31" s="286"/>
      <c r="F31" s="2"/>
      <c r="G31" s="260">
        <v>0</v>
      </c>
      <c r="H31" s="260">
        <v>0</v>
      </c>
      <c r="I31" s="260">
        <v>0</v>
      </c>
      <c r="J31" s="260">
        <v>0</v>
      </c>
    </row>
    <row r="32" spans="1:12" ht="17.25" customHeight="1" thickBot="1">
      <c r="A32" s="315"/>
      <c r="B32" s="288" t="s">
        <v>435</v>
      </c>
      <c r="C32" s="289"/>
      <c r="D32" s="290" t="s">
        <v>436</v>
      </c>
      <c r="E32" s="291"/>
      <c r="F32" s="2"/>
      <c r="G32" s="260"/>
      <c r="H32" s="260"/>
      <c r="I32" s="260"/>
      <c r="J32" s="260"/>
    </row>
    <row r="33" spans="1:11" ht="46.5" customHeight="1" thickBot="1">
      <c r="A33" s="316"/>
      <c r="B33" s="5" t="s">
        <v>437</v>
      </c>
      <c r="C33" s="5" t="s">
        <v>403</v>
      </c>
      <c r="D33" s="5" t="s">
        <v>437</v>
      </c>
      <c r="E33" s="5" t="s">
        <v>403</v>
      </c>
      <c r="F33" s="2"/>
      <c r="G33" s="260"/>
      <c r="H33" s="260"/>
      <c r="I33" s="260"/>
      <c r="J33" s="260"/>
    </row>
    <row r="34" spans="1:11">
      <c r="A34" s="61" t="s">
        <v>65</v>
      </c>
      <c r="B34" s="8">
        <v>8853</v>
      </c>
      <c r="C34" s="8">
        <v>4448</v>
      </c>
      <c r="D34" s="102">
        <v>1905.0180754002411</v>
      </c>
      <c r="E34" s="111">
        <v>972.85711161173208</v>
      </c>
      <c r="F34" s="2"/>
      <c r="G34" s="260">
        <v>0</v>
      </c>
      <c r="H34" s="260">
        <v>0</v>
      </c>
      <c r="I34" s="260">
        <v>0</v>
      </c>
      <c r="J34" s="260">
        <v>0</v>
      </c>
      <c r="K34" s="265"/>
    </row>
    <row r="35" spans="1:11">
      <c r="A35" s="62" t="s">
        <v>166</v>
      </c>
      <c r="B35" s="111">
        <v>62</v>
      </c>
      <c r="C35" s="111">
        <v>59</v>
      </c>
      <c r="D35" s="111">
        <v>13.341366844551558</v>
      </c>
      <c r="E35" s="111">
        <v>12.904354672907417</v>
      </c>
      <c r="F35" s="2"/>
      <c r="G35" s="260">
        <v>0</v>
      </c>
      <c r="H35" s="260">
        <v>0</v>
      </c>
      <c r="I35" s="260">
        <v>0</v>
      </c>
      <c r="J35" s="260">
        <v>0</v>
      </c>
      <c r="K35" s="265"/>
    </row>
    <row r="36" spans="1:11">
      <c r="A36" s="62" t="s">
        <v>430</v>
      </c>
      <c r="B36" s="111">
        <v>-44</v>
      </c>
      <c r="C36" s="111">
        <v>-249</v>
      </c>
      <c r="D36" s="111">
        <v>-9.4680667929075568</v>
      </c>
      <c r="E36" s="111">
        <v>-54.460751077185542</v>
      </c>
      <c r="F36" s="2"/>
      <c r="G36" s="260">
        <v>0</v>
      </c>
      <c r="H36" s="260">
        <v>0</v>
      </c>
      <c r="I36" s="260">
        <v>0</v>
      </c>
      <c r="J36" s="260">
        <v>0</v>
      </c>
      <c r="K36" s="265"/>
    </row>
    <row r="37" spans="1:11">
      <c r="A37" s="62" t="s">
        <v>410</v>
      </c>
      <c r="B37" s="111">
        <v>-11</v>
      </c>
      <c r="C37" s="111">
        <v>-286</v>
      </c>
      <c r="D37" s="111">
        <v>-2.3670166982268892</v>
      </c>
      <c r="E37" s="111">
        <v>-62.553312482229174</v>
      </c>
      <c r="F37" s="2"/>
      <c r="G37" s="260">
        <v>0</v>
      </c>
      <c r="H37" s="260">
        <v>0</v>
      </c>
      <c r="I37" s="260">
        <v>0</v>
      </c>
      <c r="J37" s="260">
        <v>0</v>
      </c>
      <c r="K37" s="265"/>
    </row>
    <row r="38" spans="1:11">
      <c r="A38" s="62" t="s">
        <v>391</v>
      </c>
      <c r="B38" s="57">
        <v>129</v>
      </c>
      <c r="C38" s="57">
        <v>108</v>
      </c>
      <c r="D38" s="111">
        <v>26.75865037011534</v>
      </c>
      <c r="E38" s="111">
        <v>23.621530587694934</v>
      </c>
      <c r="F38" s="2"/>
      <c r="G38" s="260">
        <v>0</v>
      </c>
      <c r="H38" s="260">
        <v>0</v>
      </c>
      <c r="I38" s="260">
        <v>0</v>
      </c>
      <c r="J38" s="260">
        <v>0</v>
      </c>
      <c r="K38" s="265"/>
    </row>
    <row r="39" spans="1:11">
      <c r="A39" s="62" t="s">
        <v>71</v>
      </c>
      <c r="B39" s="111">
        <v>118</v>
      </c>
      <c r="C39" s="111">
        <v>-178</v>
      </c>
      <c r="D39" s="111">
        <v>25.391633671888449</v>
      </c>
      <c r="E39" s="111">
        <v>-38.93178189453424</v>
      </c>
      <c r="F39" s="2"/>
      <c r="G39" s="260">
        <v>0</v>
      </c>
      <c r="H39" s="260">
        <v>0</v>
      </c>
      <c r="I39" s="260">
        <v>0</v>
      </c>
      <c r="J39" s="260">
        <v>0</v>
      </c>
      <c r="K39" s="265"/>
    </row>
    <row r="40" spans="1:11">
      <c r="A40" s="62" t="s">
        <v>411</v>
      </c>
      <c r="B40" s="114">
        <v>-0.01</v>
      </c>
      <c r="C40" s="114">
        <v>-0.16</v>
      </c>
      <c r="D40" s="114">
        <v>-2.1518333620244448E-3</v>
      </c>
      <c r="E40" s="114">
        <v>-3.4994860129918419E-2</v>
      </c>
      <c r="F40" s="2"/>
      <c r="G40" s="260">
        <v>0</v>
      </c>
      <c r="H40" s="260">
        <v>0</v>
      </c>
      <c r="I40" s="260">
        <v>0</v>
      </c>
      <c r="J40" s="260">
        <v>0</v>
      </c>
      <c r="K40" s="265"/>
    </row>
    <row r="41" spans="1:11" ht="25.5">
      <c r="A41" s="62" t="s">
        <v>221</v>
      </c>
      <c r="B41" s="10">
        <v>1752549394</v>
      </c>
      <c r="C41" s="10">
        <v>1752549394</v>
      </c>
      <c r="D41" s="104">
        <v>1752549394</v>
      </c>
      <c r="E41" s="104">
        <v>1752549394</v>
      </c>
      <c r="F41" s="2"/>
      <c r="G41" s="260">
        <v>0</v>
      </c>
      <c r="H41" s="260">
        <v>0</v>
      </c>
      <c r="I41" s="260">
        <v>0</v>
      </c>
      <c r="J41" s="260">
        <v>0</v>
      </c>
      <c r="K41" s="265"/>
    </row>
    <row r="42" spans="1:11">
      <c r="A42" s="62" t="s">
        <v>222</v>
      </c>
      <c r="B42" s="57">
        <v>-99</v>
      </c>
      <c r="C42" s="57">
        <v>970</v>
      </c>
      <c r="D42" s="111">
        <v>-22.303150284042005</v>
      </c>
      <c r="E42" s="111">
        <v>212.15633953763043</v>
      </c>
      <c r="F42" s="2"/>
      <c r="G42" s="260">
        <v>0</v>
      </c>
      <c r="H42" s="260">
        <v>0</v>
      </c>
      <c r="I42" s="260">
        <v>0</v>
      </c>
      <c r="J42" s="260">
        <v>0</v>
      </c>
      <c r="K42" s="265"/>
    </row>
    <row r="43" spans="1:11">
      <c r="A43" s="62" t="s">
        <v>223</v>
      </c>
      <c r="B43" s="57">
        <v>-1201</v>
      </c>
      <c r="C43" s="57">
        <v>-556</v>
      </c>
      <c r="D43" s="111">
        <v>-258.43518677913585</v>
      </c>
      <c r="E43" s="111">
        <v>-121.60713895146651</v>
      </c>
      <c r="F43" s="2"/>
      <c r="G43" s="260">
        <v>0</v>
      </c>
      <c r="H43" s="260">
        <v>0</v>
      </c>
      <c r="I43" s="260">
        <v>0</v>
      </c>
      <c r="J43" s="260">
        <v>0</v>
      </c>
      <c r="K43" s="265"/>
    </row>
    <row r="44" spans="1:11">
      <c r="A44" s="62" t="s">
        <v>224</v>
      </c>
      <c r="B44" s="57">
        <v>2571</v>
      </c>
      <c r="C44" s="57">
        <v>-464</v>
      </c>
      <c r="D44" s="111">
        <v>553.23635737648476</v>
      </c>
      <c r="E44" s="111">
        <v>-101.48509437676341</v>
      </c>
      <c r="F44" s="2"/>
      <c r="G44" s="260">
        <v>0</v>
      </c>
      <c r="H44" s="260">
        <v>0</v>
      </c>
      <c r="I44" s="260">
        <v>0</v>
      </c>
      <c r="J44" s="260">
        <v>0</v>
      </c>
      <c r="K44" s="265"/>
    </row>
    <row r="45" spans="1:11" ht="14.5" thickBot="1">
      <c r="A45" s="62" t="s">
        <v>225</v>
      </c>
      <c r="B45" s="60">
        <v>1271</v>
      </c>
      <c r="C45" s="60">
        <v>-50</v>
      </c>
      <c r="D45" s="111">
        <v>273.49802031330694</v>
      </c>
      <c r="E45" s="111">
        <v>-10.935893790599506</v>
      </c>
      <c r="F45" s="2"/>
      <c r="G45" s="260">
        <v>0</v>
      </c>
      <c r="H45" s="260">
        <v>0</v>
      </c>
      <c r="I45" s="260">
        <v>0</v>
      </c>
      <c r="J45" s="260">
        <v>0</v>
      </c>
      <c r="K45" s="265"/>
    </row>
    <row r="46" spans="1:11" ht="35.25" customHeight="1" thickBot="1">
      <c r="A46" s="4"/>
      <c r="B46" s="6" t="s">
        <v>438</v>
      </c>
      <c r="C46" s="5" t="s">
        <v>422</v>
      </c>
      <c r="D46" s="6" t="s">
        <v>438</v>
      </c>
      <c r="E46" s="5" t="s">
        <v>422</v>
      </c>
      <c r="F46" s="2"/>
      <c r="G46" s="260"/>
      <c r="H46" s="260"/>
      <c r="I46" s="260"/>
      <c r="J46" s="260"/>
    </row>
    <row r="47" spans="1:11">
      <c r="A47" s="246" t="s">
        <v>227</v>
      </c>
      <c r="B47" s="8">
        <v>27257</v>
      </c>
      <c r="C47" s="8">
        <v>27087</v>
      </c>
      <c r="D47" s="102">
        <v>5858.5706609349818</v>
      </c>
      <c r="E47" s="102">
        <v>5889.246423446536</v>
      </c>
      <c r="F47" s="2"/>
      <c r="G47" s="260">
        <v>0</v>
      </c>
      <c r="H47" s="260">
        <v>0</v>
      </c>
      <c r="I47" s="260">
        <v>0</v>
      </c>
      <c r="J47" s="260">
        <v>0</v>
      </c>
      <c r="K47" s="261"/>
    </row>
    <row r="48" spans="1:11">
      <c r="A48" s="247" t="s">
        <v>81</v>
      </c>
      <c r="B48" s="10">
        <v>4829</v>
      </c>
      <c r="C48" s="10">
        <v>4393</v>
      </c>
      <c r="D48" s="104">
        <v>1037.9365932294465</v>
      </c>
      <c r="E48" s="104">
        <v>955.12458146714789</v>
      </c>
      <c r="F48" s="2"/>
      <c r="G48" s="260">
        <v>0</v>
      </c>
      <c r="H48" s="260">
        <v>0</v>
      </c>
      <c r="I48" s="260">
        <v>0</v>
      </c>
      <c r="J48" s="260">
        <v>0</v>
      </c>
      <c r="K48" s="261"/>
    </row>
    <row r="49" spans="1:12">
      <c r="A49" s="247" t="s">
        <v>82</v>
      </c>
      <c r="B49" s="10">
        <v>32086</v>
      </c>
      <c r="C49" s="10">
        <v>31480</v>
      </c>
      <c r="D49" s="104">
        <v>6896.5072541644276</v>
      </c>
      <c r="E49" s="104">
        <v>6844.3710049136844</v>
      </c>
      <c r="F49" s="2"/>
      <c r="G49" s="260">
        <v>0</v>
      </c>
      <c r="H49" s="260">
        <v>0</v>
      </c>
      <c r="I49" s="260">
        <v>0</v>
      </c>
      <c r="J49" s="260">
        <v>0</v>
      </c>
      <c r="K49" s="261"/>
    </row>
    <row r="50" spans="1:12">
      <c r="A50" s="247" t="s">
        <v>229</v>
      </c>
      <c r="B50" s="10">
        <v>8763</v>
      </c>
      <c r="C50" s="10">
        <v>8763</v>
      </c>
      <c r="D50" s="104">
        <v>1883.5034927458357</v>
      </c>
      <c r="E50" s="104">
        <v>1905.2485106753054</v>
      </c>
      <c r="F50" s="2"/>
      <c r="G50" s="260">
        <v>0</v>
      </c>
      <c r="H50" s="260">
        <v>0</v>
      </c>
      <c r="I50" s="260">
        <v>0</v>
      </c>
      <c r="J50" s="260">
        <v>0</v>
      </c>
      <c r="K50" s="261"/>
    </row>
    <row r="51" spans="1:12">
      <c r="A51" s="247" t="s">
        <v>413</v>
      </c>
      <c r="B51" s="10">
        <v>12219</v>
      </c>
      <c r="C51" s="10">
        <v>12101</v>
      </c>
      <c r="D51" s="104">
        <v>2626.3299301450834</v>
      </c>
      <c r="E51" s="104">
        <v>2630.9953472192024</v>
      </c>
      <c r="F51" s="2"/>
      <c r="G51" s="260">
        <v>0</v>
      </c>
      <c r="H51" s="260">
        <v>0</v>
      </c>
      <c r="I51" s="260">
        <v>0</v>
      </c>
      <c r="J51" s="260">
        <v>0</v>
      </c>
      <c r="K51" s="261"/>
    </row>
    <row r="52" spans="1:12">
      <c r="A52" s="247" t="s">
        <v>359</v>
      </c>
      <c r="B52" s="10">
        <v>10896</v>
      </c>
      <c r="C52" s="10">
        <v>10245</v>
      </c>
      <c r="D52" s="104">
        <v>2342.966684578184</v>
      </c>
      <c r="E52" s="104">
        <v>2227.4644518850282</v>
      </c>
      <c r="F52" s="2"/>
      <c r="G52" s="260">
        <v>0</v>
      </c>
      <c r="H52" s="260">
        <v>0</v>
      </c>
      <c r="I52" s="260">
        <v>0</v>
      </c>
      <c r="J52" s="260">
        <v>0</v>
      </c>
      <c r="K52" s="261"/>
    </row>
    <row r="53" spans="1:12">
      <c r="A53" s="247" t="s">
        <v>360</v>
      </c>
      <c r="B53" s="10">
        <v>8971</v>
      </c>
      <c r="C53" s="10">
        <v>9134</v>
      </c>
      <c r="D53" s="104">
        <v>1928.2106394411608</v>
      </c>
      <c r="E53" s="104">
        <v>1985.9112058094533</v>
      </c>
      <c r="F53" s="2"/>
      <c r="G53" s="260">
        <v>0</v>
      </c>
      <c r="H53" s="260">
        <v>0</v>
      </c>
      <c r="I53" s="260">
        <v>0</v>
      </c>
      <c r="J53" s="260">
        <v>0</v>
      </c>
      <c r="K53" s="261"/>
    </row>
    <row r="54" spans="1:12" ht="14.5" thickBot="1">
      <c r="A54" s="247" t="s">
        <v>89</v>
      </c>
      <c r="B54" s="11">
        <v>19867</v>
      </c>
      <c r="C54" s="11">
        <v>19379</v>
      </c>
      <c r="D54" s="118">
        <v>4271.1773240193443</v>
      </c>
      <c r="E54" s="118">
        <v>4213.3756576944816</v>
      </c>
      <c r="F54" s="2"/>
      <c r="G54" s="260">
        <v>0</v>
      </c>
      <c r="H54" s="260">
        <v>0</v>
      </c>
      <c r="I54" s="260">
        <v>0</v>
      </c>
      <c r="J54" s="260">
        <v>0</v>
      </c>
      <c r="K54" s="261"/>
    </row>
    <row r="55" spans="1:12">
      <c r="A55" s="1"/>
      <c r="B55" s="1"/>
      <c r="C55" s="1"/>
      <c r="D55" s="1"/>
      <c r="E55" s="1"/>
      <c r="F55" s="2"/>
      <c r="G55" s="2"/>
      <c r="H55" s="1"/>
      <c r="I55" s="1"/>
      <c r="J55" s="1"/>
      <c r="K55" s="1"/>
      <c r="L55" s="1"/>
    </row>
    <row r="56" spans="1:12">
      <c r="A56" s="1"/>
      <c r="B56" s="1"/>
      <c r="C56" s="1"/>
      <c r="D56" s="1"/>
      <c r="E56" s="1"/>
      <c r="F56" s="2"/>
      <c r="G56" s="2"/>
      <c r="H56" s="1"/>
      <c r="I56" s="1"/>
      <c r="J56" s="1"/>
      <c r="K56" s="1"/>
      <c r="L56" s="1"/>
    </row>
    <row r="57" spans="1:12">
      <c r="A57" s="1" t="s">
        <v>304</v>
      </c>
      <c r="B57" s="1"/>
      <c r="C57" s="1"/>
      <c r="D57" s="1"/>
      <c r="E57" s="1"/>
      <c r="F57" s="1"/>
      <c r="G57" s="1"/>
      <c r="H57" s="1"/>
      <c r="I57" s="1"/>
      <c r="J57" s="1"/>
      <c r="K57" s="1"/>
      <c r="L57" s="1"/>
    </row>
    <row r="58" spans="1:12" ht="25.5" customHeight="1">
      <c r="A58" s="278" t="s">
        <v>439</v>
      </c>
      <c r="B58" s="287"/>
      <c r="C58" s="287"/>
      <c r="D58" s="287"/>
      <c r="E58" s="287"/>
      <c r="F58" s="1"/>
      <c r="G58" s="1"/>
      <c r="H58" s="1"/>
      <c r="I58" s="1"/>
      <c r="J58" s="1"/>
      <c r="K58" s="1"/>
      <c r="L58" s="1"/>
    </row>
    <row r="59" spans="1:12" ht="39" customHeight="1">
      <c r="A59" s="296" t="s">
        <v>440</v>
      </c>
      <c r="B59" s="296"/>
      <c r="C59" s="296"/>
      <c r="D59" s="296"/>
      <c r="E59" s="296"/>
      <c r="F59" s="1"/>
      <c r="G59" s="1"/>
      <c r="H59" s="1"/>
      <c r="I59" s="1"/>
      <c r="J59" s="1"/>
      <c r="K59" s="1"/>
      <c r="L59" s="1"/>
    </row>
    <row r="63" spans="1:12" hidden="1">
      <c r="A63" s="1"/>
      <c r="B63" s="1"/>
      <c r="C63" s="1"/>
      <c r="D63" s="1"/>
      <c r="E63" s="1"/>
      <c r="F63" s="1"/>
      <c r="G63" s="1"/>
      <c r="H63" s="1"/>
      <c r="I63" s="1"/>
      <c r="J63" s="1"/>
      <c r="K63" s="1"/>
      <c r="L63" s="1"/>
    </row>
    <row r="64" spans="1:12" hidden="1">
      <c r="A64" s="1"/>
      <c r="B64" s="1"/>
      <c r="C64" s="1"/>
      <c r="D64" s="1"/>
      <c r="E64" s="1"/>
      <c r="F64" s="1"/>
      <c r="G64" s="1"/>
      <c r="H64" s="1"/>
      <c r="I64" s="1"/>
      <c r="J64" s="1"/>
      <c r="K64" s="1"/>
      <c r="L64" s="1"/>
    </row>
    <row r="65" spans="1:4" hidden="1">
      <c r="A65" s="20" t="s">
        <v>254</v>
      </c>
      <c r="B65" s="20"/>
      <c r="C65" s="20"/>
      <c r="D65" s="1"/>
    </row>
    <row r="66" spans="1:4" hidden="1">
      <c r="A66" s="20" t="s">
        <v>431</v>
      </c>
      <c r="B66" s="20"/>
      <c r="C66" s="272">
        <v>4.6524999999999999</v>
      </c>
      <c r="D66" s="1"/>
    </row>
    <row r="67" spans="1:4" hidden="1">
      <c r="A67" s="20" t="s">
        <v>432</v>
      </c>
      <c r="B67" s="20"/>
      <c r="C67" s="272">
        <v>4.5994000000000002</v>
      </c>
      <c r="D67" s="1"/>
    </row>
    <row r="68" spans="1:4" hidden="1">
      <c r="A68" s="20"/>
      <c r="B68" s="20"/>
      <c r="C68" s="20"/>
      <c r="D68" s="1"/>
    </row>
    <row r="69" spans="1:4" hidden="1">
      <c r="A69" s="20" t="s">
        <v>255</v>
      </c>
      <c r="B69" s="20"/>
      <c r="C69" s="20"/>
      <c r="D69" s="1"/>
    </row>
    <row r="70" spans="1:4" hidden="1">
      <c r="A70" s="20" t="s">
        <v>433</v>
      </c>
      <c r="B70" s="170">
        <f>ROUND(C70,4)</f>
        <v>4.6471999999999998</v>
      </c>
      <c r="C70" s="170">
        <f>C88/3</f>
        <v>4.6472000000000007</v>
      </c>
      <c r="D70" s="28"/>
    </row>
    <row r="71" spans="1:4" hidden="1">
      <c r="A71" s="20" t="s">
        <v>434</v>
      </c>
      <c r="B71" s="170">
        <f>ROUND(C71,4)</f>
        <v>4.5720999999999998</v>
      </c>
      <c r="C71" s="170">
        <f>C103/3</f>
        <v>4.5720999999999998</v>
      </c>
      <c r="D71" s="1"/>
    </row>
    <row r="72" spans="1:4" hidden="1">
      <c r="A72" s="20"/>
      <c r="B72" s="21"/>
      <c r="C72" s="21"/>
      <c r="D72" s="1"/>
    </row>
    <row r="73" spans="1:4" hidden="1">
      <c r="A73" s="20"/>
      <c r="B73" s="20"/>
      <c r="C73" s="20"/>
      <c r="D73" s="1"/>
    </row>
    <row r="74" spans="1:4" hidden="1">
      <c r="A74" s="20" t="s">
        <v>256</v>
      </c>
      <c r="B74" s="273"/>
      <c r="C74" s="20"/>
      <c r="D74" s="1"/>
    </row>
    <row r="75" spans="1:4" hidden="1">
      <c r="A75" s="20"/>
      <c r="B75" s="20"/>
      <c r="C75" s="20"/>
      <c r="D75" s="1"/>
    </row>
    <row r="76" spans="1:4" hidden="1">
      <c r="A76" s="20"/>
      <c r="B76" s="273">
        <v>44592</v>
      </c>
      <c r="C76" s="20">
        <v>4.5982000000000003</v>
      </c>
      <c r="D76" s="1"/>
    </row>
    <row r="77" spans="1:4" hidden="1">
      <c r="A77" s="20"/>
      <c r="B77" s="273">
        <v>44620</v>
      </c>
      <c r="C77" s="20">
        <v>4.6909000000000001</v>
      </c>
      <c r="D77" s="1"/>
    </row>
    <row r="78" spans="1:4" hidden="1">
      <c r="A78" s="20"/>
      <c r="B78" s="273">
        <v>44651</v>
      </c>
      <c r="C78" s="20">
        <v>4.6524999999999999</v>
      </c>
      <c r="D78" s="1"/>
    </row>
    <row r="79" spans="1:4" hidden="1">
      <c r="A79" s="20"/>
      <c r="B79" s="273"/>
      <c r="C79" s="20"/>
      <c r="D79" s="1"/>
    </row>
    <row r="80" spans="1:4" hidden="1">
      <c r="A80" s="20"/>
      <c r="B80" s="273"/>
      <c r="C80" s="20"/>
      <c r="D80" s="1"/>
    </row>
    <row r="81" spans="1:7" hidden="1">
      <c r="A81" s="20"/>
      <c r="B81" s="273"/>
      <c r="C81" s="20"/>
      <c r="D81" s="1"/>
      <c r="E81" s="1"/>
      <c r="F81" s="1"/>
      <c r="G81" s="1"/>
    </row>
    <row r="82" spans="1:7" hidden="1">
      <c r="A82" s="1"/>
      <c r="B82" s="273"/>
      <c r="C82" s="20"/>
      <c r="D82" s="1"/>
      <c r="E82" s="1"/>
      <c r="F82" s="1"/>
      <c r="G82" s="1"/>
    </row>
    <row r="83" spans="1:7" hidden="1">
      <c r="A83" s="1"/>
      <c r="B83" s="273"/>
      <c r="C83" s="20"/>
      <c r="D83" s="1"/>
      <c r="E83" s="1"/>
      <c r="F83" s="1"/>
      <c r="G83" s="1"/>
    </row>
    <row r="84" spans="1:7" hidden="1">
      <c r="A84" s="1"/>
      <c r="B84" s="273"/>
      <c r="C84" s="20"/>
      <c r="D84" s="1"/>
      <c r="E84" s="1"/>
      <c r="F84" s="1"/>
      <c r="G84" s="1"/>
    </row>
    <row r="85" spans="1:7" hidden="1">
      <c r="A85" s="1"/>
      <c r="B85" s="273"/>
      <c r="C85" s="20"/>
      <c r="D85" s="1"/>
      <c r="E85" s="1"/>
      <c r="F85" s="1"/>
      <c r="G85" s="28"/>
    </row>
    <row r="86" spans="1:7" hidden="1">
      <c r="A86" s="20"/>
      <c r="B86" s="273"/>
      <c r="C86" s="20"/>
      <c r="D86" s="1"/>
      <c r="E86" s="1"/>
      <c r="F86" s="1"/>
      <c r="G86" s="28"/>
    </row>
    <row r="87" spans="1:7" hidden="1">
      <c r="A87" s="20"/>
      <c r="B87" s="273"/>
      <c r="C87" s="171"/>
      <c r="D87" s="1"/>
      <c r="E87" s="1"/>
      <c r="F87" s="1"/>
      <c r="G87" s="28"/>
    </row>
    <row r="88" spans="1:7" hidden="1">
      <c r="A88" s="20"/>
      <c r="B88" s="20"/>
      <c r="C88" s="21">
        <f>SUM(C76:C87)</f>
        <v>13.941600000000001</v>
      </c>
      <c r="D88" s="1"/>
      <c r="E88" s="1"/>
      <c r="F88" s="1"/>
      <c r="G88" s="28"/>
    </row>
    <row r="89" spans="1:7" hidden="1">
      <c r="A89" s="20"/>
      <c r="B89" s="20"/>
      <c r="C89" s="20"/>
      <c r="D89" s="1"/>
      <c r="E89" s="1"/>
      <c r="F89" s="1"/>
      <c r="G89" s="28"/>
    </row>
    <row r="90" spans="1:7" hidden="1">
      <c r="A90" s="20"/>
      <c r="B90" s="20"/>
      <c r="C90" s="20"/>
      <c r="D90" s="1"/>
      <c r="E90" s="1"/>
      <c r="F90" s="1"/>
      <c r="G90" s="28"/>
    </row>
    <row r="91" spans="1:7" hidden="1">
      <c r="A91" s="20"/>
      <c r="B91" s="273">
        <v>44225</v>
      </c>
      <c r="C91" s="21">
        <v>4.5385</v>
      </c>
      <c r="D91" s="1"/>
      <c r="E91" s="1"/>
      <c r="F91" s="1"/>
      <c r="G91" s="28"/>
    </row>
    <row r="92" spans="1:7" hidden="1">
      <c r="A92" s="20"/>
      <c r="B92" s="273">
        <v>44253</v>
      </c>
      <c r="C92" s="20">
        <v>4.5175000000000001</v>
      </c>
      <c r="D92" s="1"/>
      <c r="E92" s="1"/>
      <c r="F92" s="1"/>
      <c r="G92" s="28"/>
    </row>
    <row r="93" spans="1:7" hidden="1">
      <c r="A93" s="20"/>
      <c r="B93" s="273">
        <v>44286</v>
      </c>
      <c r="C93" s="20">
        <v>4.6603000000000003</v>
      </c>
      <c r="D93" s="1"/>
      <c r="E93" s="1"/>
      <c r="F93" s="1"/>
      <c r="G93" s="28"/>
    </row>
    <row r="94" spans="1:7" hidden="1">
      <c r="A94" s="20"/>
      <c r="B94" s="273">
        <v>44316</v>
      </c>
      <c r="C94" s="20"/>
      <c r="D94" s="1"/>
      <c r="E94" s="1"/>
      <c r="F94" s="1"/>
      <c r="G94" s="28"/>
    </row>
    <row r="95" spans="1:7" hidden="1">
      <c r="A95" s="20"/>
      <c r="B95" s="273">
        <v>44347</v>
      </c>
      <c r="C95" s="20"/>
      <c r="D95" s="1"/>
      <c r="E95" s="1"/>
      <c r="F95" s="1"/>
      <c r="G95" s="28"/>
    </row>
    <row r="96" spans="1:7" hidden="1">
      <c r="A96" s="20"/>
      <c r="B96" s="273">
        <v>44377</v>
      </c>
      <c r="C96" s="20"/>
      <c r="D96" s="1"/>
      <c r="E96" s="1"/>
      <c r="F96" s="1"/>
      <c r="G96" s="28"/>
    </row>
    <row r="97" spans="2:3" hidden="1">
      <c r="B97" s="273">
        <v>44407</v>
      </c>
      <c r="C97" s="20"/>
    </row>
    <row r="98" spans="2:3" hidden="1">
      <c r="B98" s="273">
        <v>44439</v>
      </c>
      <c r="C98" s="20"/>
    </row>
    <row r="99" spans="2:3" hidden="1">
      <c r="B99" s="273">
        <v>44469</v>
      </c>
      <c r="C99" s="20"/>
    </row>
    <row r="100" spans="2:3" hidden="1">
      <c r="B100" s="273">
        <v>44498</v>
      </c>
      <c r="C100" s="20"/>
    </row>
    <row r="101" spans="2:3" hidden="1">
      <c r="B101" s="273">
        <v>44530</v>
      </c>
      <c r="C101" s="20"/>
    </row>
    <row r="102" spans="2:3" hidden="1">
      <c r="B102" s="273">
        <v>44561</v>
      </c>
      <c r="C102" s="171"/>
    </row>
    <row r="103" spans="2:3" hidden="1">
      <c r="B103" s="20"/>
      <c r="C103" s="21">
        <f>SUM(C91:C102)</f>
        <v>13.7163</v>
      </c>
    </row>
    <row r="104" spans="2:3" hidden="1">
      <c r="B104" s="1"/>
      <c r="C104" s="1"/>
    </row>
    <row r="105" spans="2:3" hidden="1">
      <c r="B105" s="1"/>
      <c r="C105" s="1"/>
    </row>
    <row r="106" spans="2:3">
      <c r="B106" s="1"/>
      <c r="C106" s="1"/>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3" fitToHeight="2"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L105"/>
  <sheetViews>
    <sheetView workbookViewId="0">
      <selection activeCell="A4" sqref="A4"/>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441</v>
      </c>
      <c r="C2" s="5" t="s">
        <v>401</v>
      </c>
      <c r="D2" s="5" t="s">
        <v>441</v>
      </c>
      <c r="E2" s="5" t="s">
        <v>401</v>
      </c>
      <c r="G2"/>
      <c r="H2"/>
      <c r="I2"/>
      <c r="J2"/>
      <c r="K2"/>
      <c r="L2"/>
    </row>
    <row r="3" spans="1:12" s="2" customFormat="1" ht="27" customHeight="1" thickBot="1">
      <c r="A3" s="281" t="s">
        <v>213</v>
      </c>
      <c r="B3" s="282"/>
      <c r="C3" s="282"/>
      <c r="D3" s="282"/>
      <c r="E3" s="367"/>
      <c r="G3"/>
      <c r="H3" s="266"/>
      <c r="I3"/>
      <c r="J3"/>
      <c r="K3"/>
      <c r="L3"/>
    </row>
    <row r="4" spans="1:12" ht="14">
      <c r="A4" s="61" t="s">
        <v>65</v>
      </c>
      <c r="B4" s="259">
        <v>18124</v>
      </c>
      <c r="C4" s="8">
        <v>11866</v>
      </c>
      <c r="D4" s="8">
        <v>3903.7628965903464</v>
      </c>
      <c r="E4" s="102">
        <v>2609.517945109078</v>
      </c>
      <c r="G4" s="260"/>
      <c r="H4" s="260"/>
      <c r="I4" s="260"/>
      <c r="J4" s="260"/>
      <c r="K4" s="261"/>
      <c r="L4"/>
    </row>
    <row r="5" spans="1:12" ht="14">
      <c r="A5" s="7" t="s">
        <v>442</v>
      </c>
      <c r="B5" s="205">
        <v>1166</v>
      </c>
      <c r="C5" s="103">
        <v>731</v>
      </c>
      <c r="D5" s="225">
        <v>251.14696189717193</v>
      </c>
      <c r="E5" s="103">
        <v>160.75826882477128</v>
      </c>
      <c r="G5" s="260"/>
      <c r="H5" s="260"/>
      <c r="I5" s="260"/>
      <c r="J5" s="260"/>
      <c r="K5" s="261"/>
      <c r="L5"/>
    </row>
    <row r="6" spans="1:12" ht="14">
      <c r="A6" s="7" t="s">
        <v>443</v>
      </c>
      <c r="B6" s="205">
        <v>862</v>
      </c>
      <c r="C6" s="56">
        <v>597</v>
      </c>
      <c r="D6" s="225">
        <v>185.6678226032266</v>
      </c>
      <c r="E6" s="103">
        <v>131.28958479943702</v>
      </c>
      <c r="G6" s="260"/>
      <c r="H6" s="260"/>
      <c r="I6" s="260"/>
      <c r="J6" s="260"/>
      <c r="K6" s="261"/>
      <c r="L6"/>
    </row>
    <row r="7" spans="1:12" ht="14">
      <c r="A7" s="7" t="s">
        <v>444</v>
      </c>
      <c r="B7" s="205">
        <v>629</v>
      </c>
      <c r="C7" s="56">
        <v>382</v>
      </c>
      <c r="D7" s="225">
        <v>135.48150860490665</v>
      </c>
      <c r="E7" s="103">
        <v>84.007741027445462</v>
      </c>
      <c r="G7" s="260"/>
      <c r="H7" s="260"/>
      <c r="I7" s="260"/>
      <c r="J7" s="260"/>
      <c r="K7" s="261"/>
      <c r="L7"/>
    </row>
    <row r="8" spans="1:12" ht="25.5">
      <c r="A8" s="7" t="s">
        <v>68</v>
      </c>
      <c r="B8" s="205">
        <v>627</v>
      </c>
      <c r="C8" s="56">
        <v>356</v>
      </c>
      <c r="D8" s="225">
        <v>135.05072479376227</v>
      </c>
      <c r="E8" s="103">
        <v>78.289936664320905</v>
      </c>
      <c r="G8" s="260"/>
      <c r="H8" s="260"/>
      <c r="I8" s="260"/>
      <c r="J8" s="260"/>
      <c r="K8" s="261"/>
      <c r="L8"/>
    </row>
    <row r="9" spans="1:12" ht="14">
      <c r="A9" s="7" t="s">
        <v>215</v>
      </c>
      <c r="B9" s="205">
        <v>2</v>
      </c>
      <c r="C9" s="225">
        <v>26</v>
      </c>
      <c r="D9" s="225">
        <v>0.43078381114437725</v>
      </c>
      <c r="E9" s="103">
        <v>5.7178043631245599</v>
      </c>
      <c r="G9" s="260"/>
      <c r="H9" s="260"/>
      <c r="I9" s="260"/>
      <c r="J9" s="260"/>
      <c r="K9" s="261"/>
      <c r="L9"/>
    </row>
    <row r="10" spans="1:12" ht="14">
      <c r="A10" s="7" t="s">
        <v>391</v>
      </c>
      <c r="B10" s="205">
        <v>351</v>
      </c>
      <c r="C10" s="56">
        <v>147</v>
      </c>
      <c r="D10" s="225">
        <v>75.602558855838211</v>
      </c>
      <c r="E10" s="103">
        <v>32.327586206896548</v>
      </c>
      <c r="G10" s="260"/>
      <c r="H10" s="260"/>
      <c r="I10" s="260"/>
      <c r="J10" s="260"/>
      <c r="K10" s="261"/>
      <c r="L10"/>
    </row>
    <row r="11" spans="1:12" ht="14">
      <c r="A11" s="7" t="s">
        <v>71</v>
      </c>
      <c r="B11" s="205">
        <v>980</v>
      </c>
      <c r="C11" s="56">
        <v>529</v>
      </c>
      <c r="D11" s="225">
        <v>211.08406746074485</v>
      </c>
      <c r="E11" s="103">
        <v>116.335327234342</v>
      </c>
      <c r="G11" s="260"/>
      <c r="H11" s="260"/>
      <c r="I11" s="260"/>
      <c r="J11" s="260"/>
      <c r="K11" s="261"/>
      <c r="L11"/>
    </row>
    <row r="12" spans="1:12" ht="25.5">
      <c r="A12" s="7" t="s">
        <v>170</v>
      </c>
      <c r="B12" s="205">
        <v>978</v>
      </c>
      <c r="C12" s="56">
        <v>503</v>
      </c>
      <c r="D12" s="225">
        <v>210.65328364960047</v>
      </c>
      <c r="E12" s="103">
        <v>109.61752287121745</v>
      </c>
      <c r="G12" s="260"/>
      <c r="H12" s="260"/>
      <c r="I12" s="260"/>
      <c r="J12" s="260"/>
      <c r="K12" s="261"/>
      <c r="L12"/>
    </row>
    <row r="13" spans="1:12" ht="25.5">
      <c r="A13" s="7" t="s">
        <v>392</v>
      </c>
      <c r="B13" s="205">
        <v>2</v>
      </c>
      <c r="C13" s="56">
        <v>26</v>
      </c>
      <c r="D13" s="225">
        <v>0.43078381114437725</v>
      </c>
      <c r="E13" s="103">
        <v>5.7178043631245599</v>
      </c>
      <c r="G13" s="260"/>
      <c r="H13" s="260"/>
      <c r="I13" s="260"/>
      <c r="J13" s="260"/>
      <c r="K13" s="261"/>
      <c r="L13"/>
    </row>
    <row r="14" spans="1:12" ht="14">
      <c r="A14" s="7" t="s">
        <v>220</v>
      </c>
      <c r="B14" s="207">
        <v>0.35776452415354865</v>
      </c>
      <c r="C14" s="107">
        <v>0.20313264848271662</v>
      </c>
      <c r="D14" s="229">
        <v>7.7059582603560148E-2</v>
      </c>
      <c r="E14" s="108">
        <v>4.4672028607212484E-2</v>
      </c>
      <c r="G14" s="260"/>
      <c r="H14" s="260"/>
      <c r="I14" s="260"/>
      <c r="J14" s="260"/>
      <c r="K14" s="261"/>
      <c r="L14"/>
    </row>
    <row r="15" spans="1:12" ht="25.5">
      <c r="A15" s="7" t="s">
        <v>221</v>
      </c>
      <c r="B15" s="262">
        <v>1752549394</v>
      </c>
      <c r="C15" s="105">
        <v>1752549394</v>
      </c>
      <c r="D15" s="233">
        <v>1752549394</v>
      </c>
      <c r="E15" s="105">
        <v>1752549394</v>
      </c>
      <c r="G15" s="260"/>
      <c r="H15" s="260"/>
      <c r="I15" s="260"/>
      <c r="J15" s="260"/>
      <c r="K15" s="261"/>
      <c r="L15"/>
    </row>
    <row r="16" spans="1:12" ht="14">
      <c r="A16" s="62" t="s">
        <v>222</v>
      </c>
      <c r="B16" s="263">
        <v>2064</v>
      </c>
      <c r="C16" s="57">
        <v>2570</v>
      </c>
      <c r="D16" s="236">
        <v>444.56889310099729</v>
      </c>
      <c r="E16" s="110">
        <v>565.18296973961992</v>
      </c>
      <c r="G16" s="260"/>
      <c r="H16" s="260"/>
      <c r="I16" s="260"/>
      <c r="J16" s="260"/>
      <c r="K16" s="261"/>
      <c r="L16"/>
    </row>
    <row r="17" spans="1:12" ht="14">
      <c r="A17" s="241" t="s">
        <v>223</v>
      </c>
      <c r="B17" s="263">
        <v>-1841</v>
      </c>
      <c r="C17" s="57">
        <v>-1596</v>
      </c>
      <c r="D17" s="236">
        <v>-396.53649815839924</v>
      </c>
      <c r="E17" s="110">
        <v>-350.98522167487681</v>
      </c>
      <c r="G17" s="260"/>
      <c r="H17" s="260"/>
      <c r="I17" s="260"/>
      <c r="J17" s="260"/>
      <c r="K17" s="261"/>
      <c r="L17"/>
    </row>
    <row r="18" spans="1:12" ht="14">
      <c r="A18" s="61" t="s">
        <v>224</v>
      </c>
      <c r="B18" s="263">
        <v>-168</v>
      </c>
      <c r="C18" s="57">
        <v>-1333</v>
      </c>
      <c r="D18" s="236">
        <v>-36.185840136127688</v>
      </c>
      <c r="E18" s="110">
        <v>-293.14743138634765</v>
      </c>
      <c r="G18" s="260"/>
      <c r="H18" s="260"/>
      <c r="I18" s="260"/>
      <c r="J18" s="260"/>
      <c r="K18" s="261"/>
      <c r="L18"/>
    </row>
    <row r="19" spans="1:12" ht="14.5" thickBot="1">
      <c r="A19" s="62" t="s">
        <v>225</v>
      </c>
      <c r="B19" s="264">
        <v>55</v>
      </c>
      <c r="C19" s="60">
        <v>-359</v>
      </c>
      <c r="D19" s="239">
        <v>11.846554806470374</v>
      </c>
      <c r="E19" s="112">
        <v>-78.949683321604496</v>
      </c>
      <c r="G19" s="260"/>
      <c r="H19" s="260"/>
      <c r="I19" s="260"/>
      <c r="J19" s="260"/>
      <c r="K19" s="261"/>
      <c r="L19"/>
    </row>
    <row r="20" spans="1:12" s="2" customFormat="1" ht="35.15" customHeight="1" thickBot="1">
      <c r="A20" s="3"/>
      <c r="B20" s="6" t="s">
        <v>445</v>
      </c>
      <c r="C20" s="5" t="s">
        <v>422</v>
      </c>
      <c r="D20" s="6" t="s">
        <v>445</v>
      </c>
      <c r="E20" s="5" t="s">
        <v>422</v>
      </c>
      <c r="G20" s="260"/>
      <c r="H20" s="260"/>
      <c r="I20" s="260"/>
      <c r="J20" s="260"/>
      <c r="K20" s="261"/>
      <c r="L20"/>
    </row>
    <row r="21" spans="1:12" ht="14">
      <c r="A21" s="246" t="s">
        <v>227</v>
      </c>
      <c r="B21" s="8">
        <v>35198</v>
      </c>
      <c r="C21" s="8">
        <v>33855</v>
      </c>
      <c r="D21" s="105">
        <v>7519.9760714438316</v>
      </c>
      <c r="E21" s="14">
        <v>7360.7427055702919</v>
      </c>
      <c r="F21" s="2"/>
      <c r="G21" s="260"/>
      <c r="H21" s="260"/>
      <c r="I21" s="260"/>
      <c r="J21" s="260"/>
      <c r="K21" s="261"/>
      <c r="L21"/>
    </row>
    <row r="22" spans="1:12" ht="14">
      <c r="A22" s="247" t="s">
        <v>81</v>
      </c>
      <c r="B22" s="10">
        <v>7478</v>
      </c>
      <c r="C22" s="10">
        <v>6220</v>
      </c>
      <c r="D22" s="105">
        <v>1597.6584198607015</v>
      </c>
      <c r="E22" s="14">
        <v>1352.3503065617253</v>
      </c>
      <c r="F22" s="2"/>
      <c r="G22" s="260"/>
      <c r="H22" s="260"/>
      <c r="I22" s="260"/>
      <c r="J22" s="260"/>
      <c r="K22" s="261"/>
      <c r="L22"/>
    </row>
    <row r="23" spans="1:12" ht="14">
      <c r="A23" s="247" t="s">
        <v>82</v>
      </c>
      <c r="B23" s="10">
        <v>42676</v>
      </c>
      <c r="C23" s="10">
        <v>40075</v>
      </c>
      <c r="D23" s="105">
        <v>9117.6344913045341</v>
      </c>
      <c r="E23" s="14">
        <v>8713.0930121320162</v>
      </c>
      <c r="F23" s="2"/>
      <c r="G23" s="260"/>
      <c r="H23" s="260"/>
      <c r="I23" s="260"/>
      <c r="J23" s="260"/>
      <c r="K23" s="261"/>
      <c r="L23"/>
    </row>
    <row r="24" spans="1:12" ht="14">
      <c r="A24" s="247" t="s">
        <v>229</v>
      </c>
      <c r="B24" s="10">
        <v>8763</v>
      </c>
      <c r="C24" s="10">
        <v>8763</v>
      </c>
      <c r="D24" s="105">
        <v>1872.1958723240609</v>
      </c>
      <c r="E24" s="14">
        <v>1905.2485106753054</v>
      </c>
      <c r="F24" s="2"/>
      <c r="G24" s="260"/>
      <c r="H24" s="260"/>
      <c r="I24" s="260"/>
      <c r="J24" s="260"/>
      <c r="K24" s="261"/>
      <c r="L24"/>
    </row>
    <row r="25" spans="1:12" ht="14">
      <c r="A25" s="247" t="s">
        <v>84</v>
      </c>
      <c r="B25" s="10">
        <v>17471</v>
      </c>
      <c r="C25" s="10">
        <v>16491</v>
      </c>
      <c r="D25" s="105">
        <v>3732.6411143870441</v>
      </c>
      <c r="E25" s="14">
        <v>3586.4676696960473</v>
      </c>
      <c r="F25" s="2"/>
      <c r="G25" s="260"/>
      <c r="H25" s="260"/>
      <c r="I25" s="260"/>
      <c r="J25" s="260"/>
      <c r="K25" s="261"/>
      <c r="L25"/>
    </row>
    <row r="26" spans="1:12" ht="14">
      <c r="A26" s="247" t="s">
        <v>230</v>
      </c>
      <c r="B26" s="10">
        <v>32</v>
      </c>
      <c r="C26" s="10">
        <v>33</v>
      </c>
      <c r="D26" s="105">
        <v>5.8367303337178988</v>
      </c>
      <c r="E26" s="14">
        <v>7.1748488933339125</v>
      </c>
      <c r="F26" s="2"/>
      <c r="G26" s="260"/>
      <c r="H26" s="260"/>
      <c r="I26" s="260"/>
      <c r="J26" s="260"/>
      <c r="K26" s="261"/>
      <c r="L26"/>
    </row>
    <row r="27" spans="1:12" ht="14">
      <c r="A27" s="247" t="s">
        <v>86</v>
      </c>
      <c r="B27" s="10">
        <v>17503</v>
      </c>
      <c r="C27" s="10">
        <v>16524</v>
      </c>
      <c r="D27" s="105">
        <v>3739.4778447207623</v>
      </c>
      <c r="E27" s="14">
        <v>3592.6425185893813</v>
      </c>
      <c r="F27" s="2"/>
      <c r="G27" s="260"/>
      <c r="H27" s="260"/>
      <c r="I27" s="260"/>
      <c r="J27" s="260"/>
      <c r="K27" s="261"/>
      <c r="L27"/>
    </row>
    <row r="28" spans="1:12" ht="14">
      <c r="A28" s="267" t="s">
        <v>359</v>
      </c>
      <c r="B28" s="10">
        <v>15521</v>
      </c>
      <c r="C28" s="10">
        <v>13634</v>
      </c>
      <c r="D28" s="105">
        <v>3316.02785967611</v>
      </c>
      <c r="E28" s="14">
        <v>2964.2996912640779</v>
      </c>
      <c r="F28" s="2"/>
      <c r="G28" s="260"/>
      <c r="H28" s="260"/>
      <c r="I28" s="260"/>
      <c r="J28" s="260"/>
      <c r="K28" s="261"/>
      <c r="L28"/>
    </row>
    <row r="29" spans="1:12" ht="14">
      <c r="A29" s="267" t="s">
        <v>360</v>
      </c>
      <c r="B29" s="10">
        <v>9652</v>
      </c>
      <c r="C29" s="10">
        <v>9917</v>
      </c>
      <c r="D29" s="105">
        <v>2062.62878690766</v>
      </c>
      <c r="E29" s="14">
        <v>2156.1508022785579</v>
      </c>
      <c r="F29" s="2"/>
      <c r="G29" s="260"/>
      <c r="H29" s="260"/>
      <c r="I29" s="260"/>
      <c r="J29" s="260"/>
      <c r="K29" s="261"/>
      <c r="L29"/>
    </row>
    <row r="30" spans="1:12" ht="14.5" thickBot="1">
      <c r="A30" s="268" t="s">
        <v>89</v>
      </c>
      <c r="B30" s="11">
        <v>25173</v>
      </c>
      <c r="C30" s="11">
        <v>23551</v>
      </c>
      <c r="D30" s="105">
        <v>5378.6566465837705</v>
      </c>
      <c r="E30" s="14">
        <v>5120.4504935426357</v>
      </c>
      <c r="F30" s="2"/>
      <c r="G30" s="260"/>
      <c r="H30" s="260"/>
      <c r="I30" s="260"/>
      <c r="J30" s="260"/>
      <c r="K30"/>
      <c r="L30"/>
    </row>
    <row r="31" spans="1:12" ht="30" customHeight="1" thickBot="1">
      <c r="A31" s="284" t="s">
        <v>302</v>
      </c>
      <c r="B31" s="285"/>
      <c r="C31" s="285"/>
      <c r="D31" s="285"/>
      <c r="E31" s="286"/>
      <c r="F31" s="2"/>
      <c r="G31" s="260"/>
      <c r="H31" s="260"/>
      <c r="I31" s="260"/>
      <c r="J31" s="260"/>
      <c r="K31"/>
      <c r="L31"/>
    </row>
    <row r="32" spans="1:12" ht="17.25" customHeight="1" thickBot="1">
      <c r="A32" s="315"/>
      <c r="B32" s="288" t="s">
        <v>435</v>
      </c>
      <c r="C32" s="289"/>
      <c r="D32" s="290" t="s">
        <v>436</v>
      </c>
      <c r="E32" s="291"/>
      <c r="F32" s="2"/>
      <c r="G32" s="260"/>
      <c r="H32" s="260"/>
      <c r="I32" s="260"/>
      <c r="J32" s="260"/>
      <c r="K32"/>
      <c r="L32"/>
    </row>
    <row r="33" spans="1:12" ht="46.5" customHeight="1" thickBot="1">
      <c r="A33" s="316"/>
      <c r="B33" s="5" t="s">
        <v>441</v>
      </c>
      <c r="C33" s="5" t="s">
        <v>401</v>
      </c>
      <c r="D33" s="5" t="s">
        <v>441</v>
      </c>
      <c r="E33" s="5" t="s">
        <v>401</v>
      </c>
      <c r="F33" s="2"/>
      <c r="G33" s="260"/>
      <c r="H33" s="260"/>
      <c r="I33" s="260"/>
      <c r="J33" s="260"/>
      <c r="K33"/>
      <c r="L33"/>
    </row>
    <row r="34" spans="1:12" ht="14">
      <c r="A34" s="61" t="s">
        <v>65</v>
      </c>
      <c r="B34" s="8">
        <v>14671</v>
      </c>
      <c r="C34" s="8">
        <v>7476</v>
      </c>
      <c r="D34" s="102">
        <v>3160.0146466495794</v>
      </c>
      <c r="E34" s="111">
        <v>1644.0886699507389</v>
      </c>
      <c r="F34" s="2"/>
      <c r="G34" s="260"/>
      <c r="H34" s="260"/>
      <c r="I34" s="260"/>
      <c r="J34" s="260"/>
      <c r="K34" s="265"/>
      <c r="L34"/>
    </row>
    <row r="35" spans="1:12" ht="14">
      <c r="A35" s="62" t="s">
        <v>166</v>
      </c>
      <c r="B35" s="111">
        <v>38</v>
      </c>
      <c r="C35" s="111">
        <v>-51</v>
      </c>
      <c r="D35" s="111">
        <v>8.1848924117431672</v>
      </c>
      <c r="E35" s="111">
        <v>-11.215693173821252</v>
      </c>
      <c r="F35" s="2"/>
      <c r="G35" s="260"/>
      <c r="H35" s="260"/>
      <c r="I35" s="260"/>
      <c r="J35" s="260"/>
      <c r="K35" s="265"/>
      <c r="L35"/>
    </row>
    <row r="36" spans="1:12" ht="14">
      <c r="A36" s="62" t="s">
        <v>443</v>
      </c>
      <c r="B36" s="111">
        <v>1578</v>
      </c>
      <c r="C36" s="111">
        <v>602</v>
      </c>
      <c r="D36" s="111">
        <v>339.88842699291365</v>
      </c>
      <c r="E36" s="111">
        <v>132.38916256157634</v>
      </c>
      <c r="F36" s="2"/>
      <c r="G36" s="260"/>
      <c r="H36" s="260"/>
      <c r="I36" s="260"/>
      <c r="J36" s="260"/>
      <c r="K36" s="265"/>
      <c r="L36"/>
    </row>
    <row r="37" spans="1:12" ht="14">
      <c r="A37" s="62" t="s">
        <v>444</v>
      </c>
      <c r="B37" s="111">
        <v>1653</v>
      </c>
      <c r="C37" s="111">
        <v>569</v>
      </c>
      <c r="D37" s="111">
        <v>356.0428199108278</v>
      </c>
      <c r="E37" s="111">
        <v>125.13194933145672</v>
      </c>
      <c r="F37" s="2"/>
      <c r="G37" s="260"/>
      <c r="H37" s="260"/>
      <c r="I37" s="260"/>
      <c r="J37" s="260"/>
      <c r="K37" s="265"/>
      <c r="L37"/>
    </row>
    <row r="38" spans="1:12" ht="14">
      <c r="A38" s="62" t="s">
        <v>391</v>
      </c>
      <c r="B38" s="57">
        <v>270</v>
      </c>
      <c r="C38" s="57">
        <v>118</v>
      </c>
      <c r="D38" s="111">
        <v>58.155814504490927</v>
      </c>
      <c r="E38" s="111">
        <v>25.950035186488389</v>
      </c>
      <c r="F38" s="2"/>
      <c r="G38" s="260"/>
      <c r="H38" s="260"/>
      <c r="I38" s="260"/>
      <c r="J38" s="260"/>
      <c r="K38" s="265"/>
      <c r="L38"/>
    </row>
    <row r="39" spans="1:12" ht="14">
      <c r="A39" s="62" t="s">
        <v>71</v>
      </c>
      <c r="B39" s="111">
        <v>1923</v>
      </c>
      <c r="C39" s="111">
        <v>687</v>
      </c>
      <c r="D39" s="111">
        <v>414.19863441531868</v>
      </c>
      <c r="E39" s="111">
        <v>151.0819845179451</v>
      </c>
      <c r="F39" s="2"/>
      <c r="G39" s="260"/>
      <c r="H39" s="260"/>
      <c r="I39" s="260"/>
      <c r="J39" s="260"/>
      <c r="K39" s="265"/>
      <c r="L39"/>
    </row>
    <row r="40" spans="1:12" ht="14">
      <c r="A40" s="62" t="s">
        <v>446</v>
      </c>
      <c r="B40" s="114">
        <v>0.94</v>
      </c>
      <c r="C40" s="114">
        <v>0.32</v>
      </c>
      <c r="D40" s="114">
        <v>0.20246839123785729</v>
      </c>
      <c r="E40" s="114">
        <v>7.0372976776917659E-2</v>
      </c>
      <c r="F40" s="2"/>
      <c r="G40" s="260"/>
      <c r="H40" s="260"/>
      <c r="I40" s="260"/>
      <c r="J40" s="260"/>
      <c r="K40" s="265"/>
      <c r="L40"/>
    </row>
    <row r="41" spans="1:12" ht="25.5">
      <c r="A41" s="62" t="s">
        <v>221</v>
      </c>
      <c r="B41" s="10">
        <v>1752549394</v>
      </c>
      <c r="C41" s="10">
        <v>1752549394</v>
      </c>
      <c r="D41" s="104">
        <v>1752549394</v>
      </c>
      <c r="E41" s="104">
        <v>1752549394</v>
      </c>
      <c r="F41" s="2"/>
      <c r="G41" s="260"/>
      <c r="H41" s="260"/>
      <c r="I41" s="260"/>
      <c r="J41" s="260"/>
      <c r="K41" s="265"/>
      <c r="L41"/>
    </row>
    <row r="42" spans="1:12" ht="14">
      <c r="A42" s="62" t="s">
        <v>222</v>
      </c>
      <c r="B42" s="57">
        <v>498</v>
      </c>
      <c r="C42" s="57">
        <v>654</v>
      </c>
      <c r="D42" s="111">
        <v>107.26516897494993</v>
      </c>
      <c r="E42" s="111">
        <v>143.82477128782548</v>
      </c>
      <c r="F42" s="2"/>
      <c r="G42" s="260"/>
      <c r="H42" s="260"/>
      <c r="I42" s="260"/>
      <c r="J42" s="260"/>
      <c r="K42" s="265"/>
      <c r="L42"/>
    </row>
    <row r="43" spans="1:12" ht="14">
      <c r="A43" s="62" t="s">
        <v>223</v>
      </c>
      <c r="B43" s="57">
        <v>-958</v>
      </c>
      <c r="C43" s="57">
        <v>839</v>
      </c>
      <c r="D43" s="111">
        <v>-206.3454455381567</v>
      </c>
      <c r="E43" s="111">
        <v>184.50914848698099</v>
      </c>
      <c r="F43" s="2"/>
      <c r="G43" s="260"/>
      <c r="H43" s="260"/>
      <c r="I43" s="260"/>
      <c r="J43" s="260"/>
      <c r="K43" s="265"/>
      <c r="L43"/>
    </row>
    <row r="44" spans="1:12" ht="14">
      <c r="A44" s="62" t="s">
        <v>224</v>
      </c>
      <c r="B44" s="57">
        <v>964</v>
      </c>
      <c r="C44" s="57">
        <v>-1307</v>
      </c>
      <c r="D44" s="111">
        <v>207.63779697158984</v>
      </c>
      <c r="E44" s="111">
        <v>-288.42962702322308</v>
      </c>
      <c r="F44" s="2"/>
      <c r="G44" s="260"/>
      <c r="H44" s="260"/>
      <c r="I44" s="260"/>
      <c r="J44" s="260"/>
      <c r="K44" s="265"/>
      <c r="L44"/>
    </row>
    <row r="45" spans="1:12" ht="14.5" thickBot="1">
      <c r="A45" s="62" t="s">
        <v>225</v>
      </c>
      <c r="B45" s="60">
        <v>504</v>
      </c>
      <c r="C45" s="60">
        <v>186</v>
      </c>
      <c r="D45" s="111">
        <v>108.55752040838306</v>
      </c>
      <c r="E45" s="111">
        <v>40.904292751583391</v>
      </c>
      <c r="F45" s="2"/>
      <c r="G45" s="260"/>
      <c r="H45" s="260"/>
      <c r="I45" s="260"/>
      <c r="J45" s="260"/>
      <c r="K45" s="265"/>
      <c r="L45"/>
    </row>
    <row r="46" spans="1:12" ht="35.25" customHeight="1" thickBot="1">
      <c r="A46" s="4"/>
      <c r="B46" s="6" t="s">
        <v>445</v>
      </c>
      <c r="C46" s="5" t="s">
        <v>422</v>
      </c>
      <c r="D46" s="6" t="s">
        <v>445</v>
      </c>
      <c r="E46" s="5" t="s">
        <v>422</v>
      </c>
      <c r="F46" s="2"/>
      <c r="G46" s="260"/>
      <c r="H46" s="260"/>
      <c r="I46" s="260"/>
      <c r="J46" s="260"/>
      <c r="K46"/>
      <c r="L46"/>
    </row>
    <row r="47" spans="1:12" ht="14">
      <c r="A47" s="246" t="s">
        <v>227</v>
      </c>
      <c r="B47" s="8">
        <v>27365</v>
      </c>
      <c r="C47" s="8">
        <v>27087</v>
      </c>
      <c r="D47" s="102">
        <v>5846.4726744434474</v>
      </c>
      <c r="E47" s="102">
        <v>5889.246423446536</v>
      </c>
      <c r="F47" s="2"/>
      <c r="G47" s="260"/>
      <c r="H47" s="260"/>
      <c r="I47" s="260"/>
      <c r="J47" s="260"/>
      <c r="K47" s="261"/>
      <c r="L47"/>
    </row>
    <row r="48" spans="1:12" ht="14">
      <c r="A48" s="247" t="s">
        <v>81</v>
      </c>
      <c r="B48" s="10">
        <v>5307</v>
      </c>
      <c r="C48" s="10">
        <v>4393</v>
      </c>
      <c r="D48" s="104">
        <v>1133.8289962825279</v>
      </c>
      <c r="E48" s="104">
        <v>955.12458146714789</v>
      </c>
      <c r="F48" s="2"/>
      <c r="G48" s="260"/>
      <c r="H48" s="260"/>
      <c r="I48" s="260"/>
      <c r="J48" s="260"/>
      <c r="K48" s="261"/>
      <c r="L48"/>
    </row>
    <row r="49" spans="1:12" ht="14">
      <c r="A49" s="247" t="s">
        <v>82</v>
      </c>
      <c r="B49" s="10">
        <v>32672</v>
      </c>
      <c r="C49" s="10">
        <v>31480</v>
      </c>
      <c r="D49" s="104">
        <v>6980.3016707259749</v>
      </c>
      <c r="E49" s="104">
        <v>6844.3710049136844</v>
      </c>
      <c r="F49" s="2"/>
      <c r="G49" s="260"/>
      <c r="H49" s="260"/>
      <c r="I49" s="260"/>
      <c r="J49" s="260"/>
      <c r="K49" s="261"/>
      <c r="L49"/>
    </row>
    <row r="50" spans="1:12" ht="14">
      <c r="A50" s="247" t="s">
        <v>229</v>
      </c>
      <c r="B50" s="10">
        <v>8763</v>
      </c>
      <c r="C50" s="10">
        <v>8763</v>
      </c>
      <c r="D50" s="104">
        <v>1872.1958723240609</v>
      </c>
      <c r="E50" s="104">
        <v>1905.2485106753054</v>
      </c>
      <c r="F50" s="2"/>
      <c r="G50" s="260"/>
      <c r="H50" s="260"/>
      <c r="I50" s="260"/>
      <c r="J50" s="260"/>
      <c r="K50" s="261"/>
      <c r="L50"/>
    </row>
    <row r="51" spans="1:12" ht="14">
      <c r="A51" s="247" t="s">
        <v>413</v>
      </c>
      <c r="B51" s="10">
        <v>14024</v>
      </c>
      <c r="C51" s="10">
        <v>12101</v>
      </c>
      <c r="D51" s="104">
        <v>2996.1970687518692</v>
      </c>
      <c r="E51" s="104">
        <v>2630.9953472192024</v>
      </c>
      <c r="F51" s="2"/>
      <c r="G51" s="260"/>
      <c r="H51" s="260"/>
      <c r="I51" s="260"/>
      <c r="J51" s="260"/>
      <c r="K51" s="261"/>
      <c r="L51"/>
    </row>
    <row r="52" spans="1:12" ht="14">
      <c r="A52" s="247" t="s">
        <v>359</v>
      </c>
      <c r="B52" s="10">
        <v>11311</v>
      </c>
      <c r="C52" s="10">
        <v>10245</v>
      </c>
      <c r="D52" s="104">
        <v>2415.5705251463487</v>
      </c>
      <c r="E52" s="104">
        <v>2227.4644518850282</v>
      </c>
      <c r="F52" s="2"/>
      <c r="G52" s="260"/>
      <c r="H52" s="260"/>
      <c r="I52" s="260"/>
      <c r="J52" s="260"/>
      <c r="K52" s="261"/>
      <c r="L52"/>
    </row>
    <row r="53" spans="1:12" ht="14">
      <c r="A53" s="247" t="s">
        <v>360</v>
      </c>
      <c r="B53" s="10">
        <v>7337</v>
      </c>
      <c r="C53" s="10">
        <v>9134</v>
      </c>
      <c r="D53" s="104">
        <v>1567.5340768277572</v>
      </c>
      <c r="E53" s="104">
        <v>1985.9112058094533</v>
      </c>
      <c r="F53" s="2"/>
      <c r="G53" s="260"/>
      <c r="H53" s="260"/>
      <c r="I53" s="260"/>
      <c r="J53" s="260"/>
      <c r="K53" s="261"/>
      <c r="L53"/>
    </row>
    <row r="54" spans="1:12" ht="14.5" thickBot="1">
      <c r="A54" s="247" t="s">
        <v>89</v>
      </c>
      <c r="B54" s="11">
        <v>18648</v>
      </c>
      <c r="C54" s="11">
        <v>19379</v>
      </c>
      <c r="D54" s="118">
        <v>3984.1046019741057</v>
      </c>
      <c r="E54" s="118">
        <v>4213.3756576944816</v>
      </c>
      <c r="F54" s="2"/>
      <c r="G54" s="260"/>
      <c r="H54" s="260"/>
      <c r="I54" s="260"/>
      <c r="J54" s="260"/>
      <c r="K54" s="261"/>
      <c r="L54"/>
    </row>
    <row r="55" spans="1:12" ht="13">
      <c r="F55" s="2"/>
      <c r="G55" s="2"/>
    </row>
    <row r="56" spans="1:12" ht="13">
      <c r="F56" s="2"/>
      <c r="G56" s="2"/>
    </row>
    <row r="57" spans="1:12">
      <c r="A57" s="1" t="s">
        <v>304</v>
      </c>
    </row>
    <row r="58" spans="1:12" ht="25.5" customHeight="1">
      <c r="A58" s="278" t="s">
        <v>447</v>
      </c>
      <c r="B58" s="287"/>
      <c r="C58" s="287"/>
      <c r="D58" s="287"/>
      <c r="E58" s="287"/>
    </row>
    <row r="59" spans="1:12" ht="39" customHeight="1">
      <c r="A59" s="296" t="s">
        <v>448</v>
      </c>
      <c r="B59" s="296"/>
      <c r="C59" s="296"/>
      <c r="D59" s="296"/>
      <c r="E59" s="296"/>
    </row>
    <row r="65" customFormat="1" ht="14"/>
    <row r="66" customFormat="1" ht="14"/>
    <row r="67" customFormat="1" ht="14"/>
    <row r="68" customFormat="1" ht="14"/>
    <row r="69" customFormat="1" ht="14"/>
    <row r="70" customFormat="1" ht="14"/>
    <row r="71" customFormat="1" ht="14"/>
    <row r="72" customFormat="1" ht="14"/>
    <row r="73" customFormat="1" ht="14"/>
    <row r="74" customFormat="1" ht="14"/>
    <row r="75" customFormat="1" ht="14"/>
    <row r="76" customFormat="1" ht="14"/>
    <row r="77" customFormat="1" ht="14"/>
    <row r="78" customFormat="1" ht="14"/>
    <row r="79" customFormat="1" ht="14"/>
    <row r="80"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row r="96" customFormat="1" ht="14"/>
    <row r="97" customFormat="1" ht="14"/>
    <row r="98" customFormat="1" ht="14"/>
    <row r="99" customFormat="1" ht="14"/>
    <row r="100" customFormat="1" ht="14"/>
    <row r="101" customFormat="1" ht="14"/>
    <row r="102" customFormat="1" ht="14"/>
    <row r="103" customFormat="1" ht="14"/>
    <row r="104" customFormat="1" ht="14"/>
    <row r="105" customFormat="1" ht="14"/>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5"/>
  <sheetViews>
    <sheetView workbookViewId="0">
      <selection activeCell="A7" sqref="A7"/>
    </sheetView>
  </sheetViews>
  <sheetFormatPr defaultColWidth="9" defaultRowHeight="12.5"/>
  <cols>
    <col min="1" max="1" width="46.58203125" style="1" customWidth="1"/>
    <col min="2" max="5" width="15.58203125" style="1" customWidth="1"/>
    <col min="6" max="6" width="11.83203125" style="1" customWidth="1"/>
    <col min="7" max="16384" width="9" style="1"/>
  </cols>
  <sheetData>
    <row r="1" spans="1:16" s="2" customFormat="1" ht="13.5" thickBot="1">
      <c r="A1" s="279" t="s">
        <v>0</v>
      </c>
      <c r="B1" s="288" t="s">
        <v>1</v>
      </c>
      <c r="C1" s="289"/>
      <c r="D1" s="290" t="s">
        <v>2</v>
      </c>
      <c r="E1" s="291"/>
    </row>
    <row r="2" spans="1:16" s="2" customFormat="1" ht="31.5" thickBot="1">
      <c r="A2" s="280"/>
      <c r="B2" s="5" t="s">
        <v>14</v>
      </c>
      <c r="C2" s="5" t="s">
        <v>6</v>
      </c>
      <c r="D2" s="5" t="s">
        <v>14</v>
      </c>
      <c r="E2" s="5" t="s">
        <v>6</v>
      </c>
    </row>
    <row r="3" spans="1:16" s="2" customFormat="1" ht="27" customHeight="1" thickBot="1">
      <c r="A3" s="281" t="s">
        <v>3</v>
      </c>
      <c r="B3" s="282"/>
      <c r="C3" s="282"/>
      <c r="D3" s="282"/>
      <c r="E3" s="283"/>
    </row>
    <row r="4" spans="1:16">
      <c r="A4" s="61" t="s">
        <v>65</v>
      </c>
      <c r="B4" s="8">
        <v>10331144</v>
      </c>
      <c r="C4" s="29">
        <v>7260289</v>
      </c>
      <c r="D4" s="29">
        <v>2604074.3074635142</v>
      </c>
      <c r="E4" s="30">
        <v>1813153.3293930592</v>
      </c>
      <c r="M4" s="45"/>
      <c r="N4" s="45"/>
      <c r="O4" s="45"/>
      <c r="P4" s="45"/>
    </row>
    <row r="5" spans="1:16">
      <c r="A5" s="7" t="s">
        <v>66</v>
      </c>
      <c r="B5" s="10">
        <v>938078</v>
      </c>
      <c r="C5" s="31">
        <v>782751</v>
      </c>
      <c r="D5" s="13">
        <v>236452.49918080308</v>
      </c>
      <c r="E5" s="32">
        <v>195480.86608339511</v>
      </c>
      <c r="M5" s="45"/>
      <c r="N5" s="45"/>
      <c r="O5" s="45"/>
      <c r="P5" s="45"/>
    </row>
    <row r="6" spans="1:16">
      <c r="A6" s="7" t="s">
        <v>214</v>
      </c>
      <c r="B6" s="10">
        <v>914865</v>
      </c>
      <c r="C6" s="31">
        <v>721458</v>
      </c>
      <c r="D6" s="13">
        <v>230601.41658054598</v>
      </c>
      <c r="E6" s="32">
        <v>180173.81604468607</v>
      </c>
      <c r="M6" s="45"/>
      <c r="N6" s="45"/>
      <c r="O6" s="45"/>
      <c r="P6" s="45"/>
    </row>
    <row r="7" spans="1:16">
      <c r="A7" s="7" t="s">
        <v>67</v>
      </c>
      <c r="B7" s="10">
        <v>727947</v>
      </c>
      <c r="C7" s="31">
        <v>572961</v>
      </c>
      <c r="D7" s="13">
        <v>183486.75421571347</v>
      </c>
      <c r="E7" s="32">
        <v>143088.81433815882</v>
      </c>
      <c r="M7" s="45"/>
      <c r="N7" s="45"/>
      <c r="O7" s="45"/>
      <c r="P7" s="45"/>
    </row>
    <row r="8" spans="1:16">
      <c r="A8" s="7" t="s">
        <v>68</v>
      </c>
      <c r="B8" s="10">
        <v>704033</v>
      </c>
      <c r="C8" s="31">
        <v>481767</v>
      </c>
      <c r="D8" s="13">
        <v>177458.977138104</v>
      </c>
      <c r="E8" s="32">
        <v>120314.4172417525</v>
      </c>
      <c r="M8" s="45"/>
      <c r="N8" s="45"/>
      <c r="O8" s="45"/>
      <c r="P8" s="45"/>
    </row>
    <row r="9" spans="1:16">
      <c r="A9" s="7" t="s">
        <v>69</v>
      </c>
      <c r="B9" s="10">
        <v>23914</v>
      </c>
      <c r="C9" s="31">
        <v>91194</v>
      </c>
      <c r="D9" s="13">
        <v>6027.7770776094576</v>
      </c>
      <c r="E9" s="32">
        <v>22774.397096406308</v>
      </c>
      <c r="M9" s="45"/>
      <c r="N9" s="45"/>
      <c r="O9" s="45"/>
      <c r="P9" s="45"/>
    </row>
    <row r="10" spans="1:16">
      <c r="A10" s="7" t="s">
        <v>70</v>
      </c>
      <c r="B10" s="10">
        <v>151</v>
      </c>
      <c r="C10" s="78">
        <v>-6388</v>
      </c>
      <c r="D10" s="13">
        <v>38.061149900436064</v>
      </c>
      <c r="E10" s="79">
        <v>-1595.3116285264764</v>
      </c>
      <c r="M10" s="45"/>
      <c r="N10" s="45"/>
      <c r="O10" s="45"/>
      <c r="P10" s="45"/>
    </row>
    <row r="11" spans="1:16">
      <c r="A11" s="7" t="s">
        <v>71</v>
      </c>
      <c r="B11" s="10">
        <v>728098</v>
      </c>
      <c r="C11" s="31">
        <v>566573</v>
      </c>
      <c r="D11" s="13">
        <v>183524.8153656139</v>
      </c>
      <c r="E11" s="32">
        <v>141493.50270963233</v>
      </c>
      <c r="M11" s="45"/>
      <c r="N11" s="45"/>
      <c r="O11" s="45"/>
      <c r="P11" s="45"/>
    </row>
    <row r="12" spans="1:16" ht="25">
      <c r="A12" s="7" t="s">
        <v>72</v>
      </c>
      <c r="B12" s="10">
        <v>704184</v>
      </c>
      <c r="C12" s="31">
        <v>476337</v>
      </c>
      <c r="D12" s="13">
        <v>177497.03828800443</v>
      </c>
      <c r="E12" s="32">
        <v>118958.35241036571</v>
      </c>
      <c r="M12" s="45"/>
      <c r="N12" s="45"/>
      <c r="O12" s="45"/>
      <c r="P12" s="45"/>
    </row>
    <row r="13" spans="1:16" ht="25">
      <c r="A13" s="7" t="s">
        <v>73</v>
      </c>
      <c r="B13" s="10">
        <v>23914</v>
      </c>
      <c r="C13" s="31">
        <v>90236</v>
      </c>
      <c r="D13" s="13">
        <v>6027.7770776094576</v>
      </c>
      <c r="E13" s="32">
        <v>22535.150299266614</v>
      </c>
      <c r="M13" s="45"/>
      <c r="N13" s="45"/>
      <c r="O13" s="45"/>
      <c r="P13" s="45"/>
    </row>
    <row r="14" spans="1:16">
      <c r="A14" s="7" t="s">
        <v>74</v>
      </c>
      <c r="B14" s="12">
        <v>0.4017193480596416</v>
      </c>
      <c r="C14" s="33">
        <v>0.30919374712472653</v>
      </c>
      <c r="D14" s="18">
        <v>0.10125761804240709</v>
      </c>
      <c r="E14" s="34">
        <v>7.7216715757005477E-2</v>
      </c>
      <c r="M14" s="45"/>
      <c r="N14" s="45"/>
      <c r="O14" s="45"/>
      <c r="P14" s="45"/>
    </row>
    <row r="15" spans="1:16" ht="25">
      <c r="A15" s="7" t="s">
        <v>75</v>
      </c>
      <c r="B15" s="10">
        <v>1752549394</v>
      </c>
      <c r="C15" s="31">
        <v>1558139530.5696745</v>
      </c>
      <c r="D15" s="13">
        <v>1752549394</v>
      </c>
      <c r="E15" s="32">
        <v>1558139530.5696745</v>
      </c>
      <c r="M15" s="45"/>
      <c r="N15" s="45"/>
      <c r="O15" s="45"/>
      <c r="P15" s="45"/>
    </row>
    <row r="16" spans="1:16">
      <c r="A16" s="7" t="s">
        <v>76</v>
      </c>
      <c r="B16" s="10">
        <v>1062885</v>
      </c>
      <c r="C16" s="31">
        <v>1090887</v>
      </c>
      <c r="D16" s="13">
        <v>267911.42590678798</v>
      </c>
      <c r="E16" s="32">
        <v>272433.42462560459</v>
      </c>
      <c r="M16" s="45"/>
      <c r="N16" s="45"/>
      <c r="O16" s="45"/>
      <c r="P16" s="45"/>
    </row>
    <row r="17" spans="1:16">
      <c r="A17" s="7" t="s">
        <v>77</v>
      </c>
      <c r="B17" s="57">
        <v>-909204</v>
      </c>
      <c r="C17" s="78">
        <v>-733338</v>
      </c>
      <c r="D17" s="78">
        <v>-229174</v>
      </c>
      <c r="E17" s="79">
        <v>-183140.67611777538</v>
      </c>
      <c r="M17" s="45"/>
      <c r="N17" s="45"/>
      <c r="O17" s="45"/>
      <c r="P17" s="45"/>
    </row>
    <row r="18" spans="1:16">
      <c r="A18" s="7" t="s">
        <v>78</v>
      </c>
      <c r="B18" s="57">
        <v>-249241</v>
      </c>
      <c r="C18" s="78">
        <v>-294251</v>
      </c>
      <c r="D18" s="78">
        <v>-62823.834849897918</v>
      </c>
      <c r="E18" s="79">
        <v>-73484.978397862273</v>
      </c>
      <c r="M18" s="45"/>
      <c r="N18" s="45"/>
      <c r="O18" s="45"/>
      <c r="P18" s="45"/>
    </row>
    <row r="19" spans="1:16" ht="13" thickBot="1">
      <c r="A19" s="62" t="s">
        <v>79</v>
      </c>
      <c r="B19" s="57">
        <v>-95560</v>
      </c>
      <c r="C19" s="78">
        <v>63298</v>
      </c>
      <c r="D19" s="78">
        <v>-24086.910493282587</v>
      </c>
      <c r="E19" s="79">
        <v>15807.770109966954</v>
      </c>
      <c r="M19" s="45"/>
      <c r="N19" s="45"/>
      <c r="O19" s="45"/>
      <c r="P19" s="45"/>
    </row>
    <row r="20" spans="1:16" s="2" customFormat="1" ht="18" customHeight="1" thickBot="1">
      <c r="A20" s="3"/>
      <c r="B20" s="22" t="s">
        <v>53</v>
      </c>
      <c r="C20" s="22" t="s">
        <v>51</v>
      </c>
      <c r="D20" s="22" t="s">
        <v>53</v>
      </c>
      <c r="E20" s="22" t="s">
        <v>51</v>
      </c>
      <c r="M20" s="45"/>
      <c r="N20" s="45"/>
      <c r="O20" s="45"/>
      <c r="P20" s="45"/>
    </row>
    <row r="21" spans="1:16">
      <c r="A21" s="61" t="s">
        <v>80</v>
      </c>
      <c r="B21" s="8">
        <v>18961611</v>
      </c>
      <c r="C21" s="35">
        <v>18959101</v>
      </c>
      <c r="D21" s="29">
        <v>4756337</v>
      </c>
      <c r="E21" s="9">
        <v>4787289.0942605352</v>
      </c>
      <c r="M21" s="45"/>
      <c r="N21" s="45"/>
      <c r="O21" s="45"/>
      <c r="P21" s="45"/>
    </row>
    <row r="22" spans="1:16">
      <c r="A22" s="7" t="s">
        <v>81</v>
      </c>
      <c r="B22" s="10">
        <v>4438467</v>
      </c>
      <c r="C22" s="36">
        <v>4466786</v>
      </c>
      <c r="D22" s="13">
        <v>1113346.4606431546</v>
      </c>
      <c r="E22" s="14">
        <v>1127890.8163522964</v>
      </c>
      <c r="M22" s="45"/>
      <c r="N22" s="45"/>
      <c r="O22" s="45"/>
      <c r="P22" s="45"/>
    </row>
    <row r="23" spans="1:16">
      <c r="A23" s="7" t="s">
        <v>91</v>
      </c>
      <c r="B23" s="10">
        <v>4397</v>
      </c>
      <c r="C23" s="36">
        <v>4397</v>
      </c>
      <c r="D23" s="13">
        <v>1102.9448652987508</v>
      </c>
      <c r="E23" s="14">
        <v>1110.2694240335327</v>
      </c>
      <c r="M23" s="45"/>
      <c r="N23" s="45"/>
      <c r="O23" s="45"/>
      <c r="P23" s="45"/>
    </row>
    <row r="24" spans="1:16">
      <c r="A24" s="7" t="s">
        <v>82</v>
      </c>
      <c r="B24" s="10">
        <v>23404475</v>
      </c>
      <c r="C24" s="36">
        <v>23430284</v>
      </c>
      <c r="D24" s="13">
        <v>5870785.8827070687</v>
      </c>
      <c r="E24" s="14">
        <v>5916290.1800368661</v>
      </c>
      <c r="M24" s="45"/>
      <c r="N24" s="45"/>
      <c r="O24" s="45"/>
      <c r="P24" s="45"/>
    </row>
    <row r="25" spans="1:16">
      <c r="A25" s="7" t="s">
        <v>83</v>
      </c>
      <c r="B25" s="10">
        <v>8762747</v>
      </c>
      <c r="C25" s="36">
        <v>15772945</v>
      </c>
      <c r="D25" s="13">
        <v>2198050.218231074</v>
      </c>
      <c r="E25" s="14">
        <v>3982765.194555968</v>
      </c>
      <c r="M25" s="45"/>
      <c r="N25" s="45"/>
      <c r="O25" s="45"/>
      <c r="P25" s="45"/>
    </row>
    <row r="26" spans="1:16">
      <c r="A26" s="7" t="s">
        <v>84</v>
      </c>
      <c r="B26" s="10">
        <v>15157415</v>
      </c>
      <c r="C26" s="36">
        <v>14704825</v>
      </c>
      <c r="D26" s="13">
        <v>3802090</v>
      </c>
      <c r="E26" s="14">
        <v>3713058.3541650884</v>
      </c>
      <c r="M26" s="45"/>
      <c r="N26" s="45"/>
      <c r="O26" s="45"/>
      <c r="P26" s="45"/>
    </row>
    <row r="27" spans="1:16">
      <c r="A27" s="7" t="s">
        <v>85</v>
      </c>
      <c r="B27" s="10">
        <v>479419</v>
      </c>
      <c r="C27" s="36">
        <v>507246</v>
      </c>
      <c r="D27" s="13">
        <v>120257.61300356193</v>
      </c>
      <c r="E27" s="14">
        <v>128082.72100598439</v>
      </c>
      <c r="M27" s="45"/>
      <c r="N27" s="45"/>
      <c r="O27" s="45"/>
      <c r="P27" s="45"/>
    </row>
    <row r="28" spans="1:16">
      <c r="A28" s="7" t="s">
        <v>86</v>
      </c>
      <c r="B28" s="10">
        <v>15636834</v>
      </c>
      <c r="C28" s="36">
        <v>15212071</v>
      </c>
      <c r="D28" s="13">
        <v>3922348.3670295486</v>
      </c>
      <c r="E28" s="14">
        <v>3841141.075171073</v>
      </c>
      <c r="M28" s="45"/>
      <c r="N28" s="45"/>
      <c r="O28" s="45"/>
      <c r="P28" s="45"/>
    </row>
    <row r="29" spans="1:16">
      <c r="A29" s="7" t="s">
        <v>87</v>
      </c>
      <c r="B29" s="10">
        <v>4115836</v>
      </c>
      <c r="C29" s="36">
        <v>4070063</v>
      </c>
      <c r="D29" s="13">
        <v>1032417.5989565043</v>
      </c>
      <c r="E29" s="14">
        <v>1027715.829608868</v>
      </c>
      <c r="M29" s="45"/>
      <c r="N29" s="45"/>
      <c r="O29" s="45"/>
      <c r="P29" s="45"/>
    </row>
    <row r="30" spans="1:16">
      <c r="A30" s="7" t="s">
        <v>88</v>
      </c>
      <c r="B30" s="10">
        <v>3651805</v>
      </c>
      <c r="C30" s="36">
        <v>4148150</v>
      </c>
      <c r="D30" s="13">
        <v>916019.91672101535</v>
      </c>
      <c r="E30" s="14">
        <v>1047433.2752569249</v>
      </c>
      <c r="M30" s="45"/>
      <c r="N30" s="45"/>
      <c r="O30" s="45"/>
      <c r="P30" s="45"/>
    </row>
    <row r="31" spans="1:16" ht="13" thickBot="1">
      <c r="A31" s="62" t="s">
        <v>89</v>
      </c>
      <c r="B31" s="11">
        <v>7767641</v>
      </c>
      <c r="C31" s="37">
        <v>8218213</v>
      </c>
      <c r="D31" s="38">
        <v>1948437.5156775196</v>
      </c>
      <c r="E31" s="17">
        <v>2075149.1048657929</v>
      </c>
      <c r="M31" s="45"/>
      <c r="N31" s="45"/>
      <c r="O31" s="45"/>
      <c r="P31" s="45"/>
    </row>
    <row r="32" spans="1:16" ht="30" customHeight="1" thickBot="1">
      <c r="A32" s="284" t="s">
        <v>34</v>
      </c>
      <c r="B32" s="294"/>
      <c r="C32" s="294"/>
      <c r="D32" s="294"/>
      <c r="E32" s="295"/>
      <c r="M32" s="45"/>
      <c r="N32" s="45"/>
      <c r="O32" s="45"/>
      <c r="P32" s="45"/>
    </row>
    <row r="33" spans="1:16" ht="17.25" customHeight="1" thickBot="1">
      <c r="A33" s="292"/>
      <c r="B33" s="288" t="s">
        <v>1</v>
      </c>
      <c r="C33" s="289"/>
      <c r="D33" s="290" t="s">
        <v>2</v>
      </c>
      <c r="E33" s="291"/>
      <c r="M33" s="45"/>
      <c r="N33" s="45"/>
      <c r="O33" s="45"/>
      <c r="P33" s="45"/>
    </row>
    <row r="34" spans="1:16" ht="31.5" thickBot="1">
      <c r="A34" s="293"/>
      <c r="B34" s="5" t="s">
        <v>14</v>
      </c>
      <c r="C34" s="5" t="s">
        <v>6</v>
      </c>
      <c r="D34" s="5" t="s">
        <v>14</v>
      </c>
      <c r="E34" s="5" t="s">
        <v>6</v>
      </c>
      <c r="M34" s="45"/>
      <c r="N34" s="45"/>
      <c r="O34" s="45"/>
      <c r="P34" s="45"/>
    </row>
    <row r="35" spans="1:16">
      <c r="A35" s="61" t="s">
        <v>65</v>
      </c>
      <c r="B35" s="39">
        <v>4225973.6468999991</v>
      </c>
      <c r="C35" s="35">
        <v>3406739.5909299999</v>
      </c>
      <c r="D35" s="13">
        <v>1065201.4334433996</v>
      </c>
      <c r="E35" s="14">
        <v>850784.48415343778</v>
      </c>
      <c r="M35" s="45"/>
      <c r="N35" s="45"/>
      <c r="O35" s="45"/>
      <c r="P35" s="45"/>
    </row>
    <row r="36" spans="1:16">
      <c r="A36" s="7" t="s">
        <v>66</v>
      </c>
      <c r="B36" s="40">
        <v>45845.36969999969</v>
      </c>
      <c r="C36" s="36">
        <v>12203.521430000303</v>
      </c>
      <c r="D36" s="13">
        <v>11555.811181407933</v>
      </c>
      <c r="E36" s="14">
        <v>3047.6549227068781</v>
      </c>
      <c r="M36" s="45"/>
      <c r="N36" s="45"/>
      <c r="O36" s="45"/>
      <c r="P36" s="45"/>
    </row>
    <row r="37" spans="1:16">
      <c r="A37" s="7" t="s">
        <v>214</v>
      </c>
      <c r="B37" s="40">
        <v>1061331.6988599999</v>
      </c>
      <c r="C37" s="36">
        <v>196469.6708100003</v>
      </c>
      <c r="D37" s="13">
        <v>267519.89989665512</v>
      </c>
      <c r="E37" s="14">
        <v>49065.490058854462</v>
      </c>
      <c r="M37" s="45"/>
      <c r="N37" s="45"/>
      <c r="O37" s="45"/>
      <c r="P37" s="45"/>
    </row>
    <row r="38" spans="1:16">
      <c r="A38" s="7" t="s">
        <v>67</v>
      </c>
      <c r="B38" s="40">
        <v>1048873.2700199999</v>
      </c>
      <c r="C38" s="36">
        <v>189068.9491200003</v>
      </c>
      <c r="D38" s="13">
        <v>264379.62090590579</v>
      </c>
      <c r="E38" s="14">
        <v>47217.265673828617</v>
      </c>
      <c r="M38" s="45"/>
      <c r="N38" s="45"/>
      <c r="O38" s="45"/>
      <c r="P38" s="45"/>
    </row>
    <row r="39" spans="1:16">
      <c r="A39" s="7" t="s">
        <v>71</v>
      </c>
      <c r="B39" s="40">
        <v>1048873.2700199999</v>
      </c>
      <c r="C39" s="36">
        <v>189068.9491200003</v>
      </c>
      <c r="D39" s="13">
        <v>264379.62090590579</v>
      </c>
      <c r="E39" s="14">
        <v>47217.265673828617</v>
      </c>
      <c r="M39" s="45"/>
      <c r="N39" s="45"/>
      <c r="O39" s="45"/>
      <c r="P39" s="45"/>
    </row>
    <row r="40" spans="1:16">
      <c r="A40" s="7" t="s">
        <v>74</v>
      </c>
      <c r="B40" s="41">
        <v>0.59848428444351165</v>
      </c>
      <c r="C40" s="42">
        <v>0.12134275872641163</v>
      </c>
      <c r="D40" s="18">
        <v>0.1508543050547001</v>
      </c>
      <c r="E40" s="19">
        <v>3.0303618352180189E-2</v>
      </c>
      <c r="M40" s="45"/>
      <c r="N40" s="45"/>
      <c r="O40" s="45"/>
      <c r="P40" s="45"/>
    </row>
    <row r="41" spans="1:16" ht="25">
      <c r="A41" s="7" t="s">
        <v>75</v>
      </c>
      <c r="B41" s="40">
        <v>1752549394</v>
      </c>
      <c r="C41" s="43">
        <v>1558139530.5696745</v>
      </c>
      <c r="D41" s="36">
        <v>1752549394</v>
      </c>
      <c r="E41" s="14">
        <v>1558139530.5696745</v>
      </c>
      <c r="M41" s="45"/>
      <c r="N41" s="45"/>
      <c r="O41" s="45"/>
      <c r="P41" s="45"/>
    </row>
    <row r="42" spans="1:16">
      <c r="A42" s="7" t="s">
        <v>76</v>
      </c>
      <c r="B42" s="57">
        <v>-214885.03273000036</v>
      </c>
      <c r="C42" s="78">
        <v>-166514.0012399996</v>
      </c>
      <c r="D42" s="78">
        <v>-54164.049285408306</v>
      </c>
      <c r="E42" s="79">
        <v>-41584.490058021838</v>
      </c>
      <c r="M42" s="45"/>
      <c r="N42" s="45"/>
      <c r="O42" s="45"/>
      <c r="P42" s="45"/>
    </row>
    <row r="43" spans="1:16">
      <c r="A43" s="7" t="s">
        <v>77</v>
      </c>
      <c r="B43" s="57">
        <v>513005.54271000007</v>
      </c>
      <c r="C43" s="78">
        <v>13610.062570000006</v>
      </c>
      <c r="D43" s="78">
        <v>129309</v>
      </c>
      <c r="E43" s="79">
        <v>3398.9184538030604</v>
      </c>
      <c r="M43" s="45"/>
      <c r="N43" s="45"/>
      <c r="O43" s="45"/>
      <c r="P43" s="45"/>
    </row>
    <row r="44" spans="1:16">
      <c r="A44" s="7" t="s">
        <v>78</v>
      </c>
      <c r="B44" s="57">
        <v>-24482.16419</v>
      </c>
      <c r="C44" s="78">
        <v>-1133.82017</v>
      </c>
      <c r="D44" s="78">
        <v>-6170.9888816071389</v>
      </c>
      <c r="E44" s="79">
        <v>-283.15536973369854</v>
      </c>
      <c r="M44" s="45"/>
      <c r="N44" s="45"/>
      <c r="O44" s="45"/>
      <c r="P44" s="45"/>
    </row>
    <row r="45" spans="1:16" ht="13" thickBot="1">
      <c r="A45" s="62" t="s">
        <v>90</v>
      </c>
      <c r="B45" s="57">
        <v>273639.3457899997</v>
      </c>
      <c r="C45" s="78">
        <v>-154037.75883999967</v>
      </c>
      <c r="D45" s="78">
        <v>68973.696415698258</v>
      </c>
      <c r="E45" s="79">
        <v>-38468.726973952493</v>
      </c>
      <c r="M45" s="45"/>
      <c r="N45" s="45"/>
      <c r="O45" s="45"/>
      <c r="P45" s="45"/>
    </row>
    <row r="46" spans="1:16" ht="18" customHeight="1" thickBot="1">
      <c r="A46" s="4"/>
      <c r="B46" s="6" t="s">
        <v>53</v>
      </c>
      <c r="C46" s="6" t="s">
        <v>51</v>
      </c>
      <c r="D46" s="6" t="s">
        <v>53</v>
      </c>
      <c r="E46" s="6" t="s">
        <v>51</v>
      </c>
      <c r="M46" s="45"/>
      <c r="N46" s="45"/>
      <c r="O46" s="45"/>
      <c r="P46" s="45"/>
    </row>
    <row r="47" spans="1:16">
      <c r="A47" s="61" t="s">
        <v>80</v>
      </c>
      <c r="B47" s="39">
        <v>17310419.527080003</v>
      </c>
      <c r="C47" s="35">
        <v>17234390.101390004</v>
      </c>
      <c r="D47" s="29">
        <v>4342151.0879145144</v>
      </c>
      <c r="E47" s="9">
        <v>4351789.0314849894</v>
      </c>
      <c r="M47" s="45"/>
      <c r="N47" s="45"/>
      <c r="O47" s="45"/>
      <c r="P47" s="45"/>
    </row>
    <row r="48" spans="1:16">
      <c r="A48" s="7" t="s">
        <v>81</v>
      </c>
      <c r="B48" s="40">
        <v>2274308.5623799996</v>
      </c>
      <c r="C48" s="36">
        <v>1210795</v>
      </c>
      <c r="D48" s="13">
        <v>570488.27632067411</v>
      </c>
      <c r="E48" s="14">
        <v>305733.15152892459</v>
      </c>
      <c r="M48" s="45"/>
      <c r="N48" s="45"/>
      <c r="O48" s="45"/>
      <c r="P48" s="45"/>
    </row>
    <row r="49" spans="1:16">
      <c r="A49" s="7" t="s">
        <v>82</v>
      </c>
      <c r="B49" s="40">
        <v>19584729.089460004</v>
      </c>
      <c r="C49" s="36">
        <v>18445185.101390004</v>
      </c>
      <c r="D49" s="13">
        <v>4912639</v>
      </c>
      <c r="E49" s="14">
        <v>4657522.1830139142</v>
      </c>
      <c r="M49" s="45"/>
      <c r="N49" s="45"/>
      <c r="O49" s="45"/>
      <c r="P49" s="45"/>
    </row>
    <row r="50" spans="1:16">
      <c r="A50" s="64" t="s">
        <v>83</v>
      </c>
      <c r="B50" s="40">
        <v>8762746.9700000007</v>
      </c>
      <c r="C50" s="36">
        <v>15772945</v>
      </c>
      <c r="D50" s="13">
        <v>2198050.2107058647</v>
      </c>
      <c r="E50" s="14">
        <v>3982765.194555968</v>
      </c>
      <c r="M50" s="45"/>
      <c r="N50" s="45"/>
      <c r="O50" s="45"/>
      <c r="P50" s="45"/>
    </row>
    <row r="51" spans="1:16">
      <c r="A51" s="7" t="s">
        <v>86</v>
      </c>
      <c r="B51" s="40">
        <v>17309671.732299998</v>
      </c>
      <c r="C51" s="36">
        <v>16523680.839500001</v>
      </c>
      <c r="D51" s="13">
        <v>4341963.5108363014</v>
      </c>
      <c r="E51" s="14">
        <v>4172330.5909905815</v>
      </c>
      <c r="M51" s="45"/>
      <c r="N51" s="45"/>
      <c r="O51" s="45"/>
      <c r="P51" s="45"/>
    </row>
    <row r="52" spans="1:16">
      <c r="A52" s="7" t="s">
        <v>87</v>
      </c>
      <c r="B52" s="40">
        <v>849104.82959999994</v>
      </c>
      <c r="C52" s="36">
        <v>848392</v>
      </c>
      <c r="D52" s="13">
        <v>212989.72297195604</v>
      </c>
      <c r="E52" s="14">
        <v>214224.1749362422</v>
      </c>
      <c r="M52" s="45"/>
      <c r="N52" s="45"/>
      <c r="O52" s="45"/>
      <c r="P52" s="45"/>
    </row>
    <row r="53" spans="1:16">
      <c r="A53" s="7" t="s">
        <v>88</v>
      </c>
      <c r="B53" s="40">
        <v>1425951.5275600003</v>
      </c>
      <c r="C53" s="36">
        <v>1073112.2842399999</v>
      </c>
      <c r="D53" s="13">
        <v>357686.13042693026</v>
      </c>
      <c r="E53" s="14">
        <v>270967.42273060122</v>
      </c>
      <c r="M53" s="45"/>
      <c r="N53" s="45"/>
      <c r="O53" s="45"/>
      <c r="P53" s="45"/>
    </row>
    <row r="54" spans="1:16" ht="13" thickBot="1">
      <c r="A54" s="65" t="s">
        <v>89</v>
      </c>
      <c r="B54" s="44">
        <v>2275057.3571600001</v>
      </c>
      <c r="C54" s="37">
        <v>1921504.2842399999</v>
      </c>
      <c r="D54" s="38">
        <v>570676.10423920129</v>
      </c>
      <c r="E54" s="17">
        <v>485190.59766684339</v>
      </c>
      <c r="M54" s="45"/>
      <c r="N54" s="45"/>
      <c r="O54" s="45"/>
      <c r="P54" s="45"/>
    </row>
    <row r="55" spans="1:16">
      <c r="A55" s="63"/>
      <c r="B55" s="45"/>
      <c r="C55" s="45"/>
      <c r="D55" s="45"/>
      <c r="E55" s="45"/>
    </row>
    <row r="57" spans="1:16">
      <c r="A57" s="1" t="s">
        <v>107</v>
      </c>
    </row>
    <row r="58" spans="1:16" ht="25.5" customHeight="1">
      <c r="A58" s="278" t="s">
        <v>104</v>
      </c>
      <c r="B58" s="287"/>
      <c r="C58" s="287"/>
      <c r="D58" s="287"/>
      <c r="E58" s="287"/>
    </row>
    <row r="59" spans="1:16" ht="38.25" customHeight="1">
      <c r="A59" s="278" t="s">
        <v>105</v>
      </c>
      <c r="B59" s="278"/>
      <c r="C59" s="278"/>
      <c r="D59" s="278"/>
      <c r="E59" s="278"/>
    </row>
    <row r="63" spans="1:16">
      <c r="A63" s="84"/>
      <c r="B63" s="84"/>
      <c r="C63" s="84"/>
      <c r="D63" s="84"/>
      <c r="E63" s="84"/>
    </row>
    <row r="64" spans="1:16">
      <c r="A64" s="85"/>
      <c r="B64" s="86"/>
      <c r="C64" s="86"/>
      <c r="D64" s="86"/>
      <c r="E64" s="86"/>
    </row>
    <row r="65" spans="1:5">
      <c r="A65" s="85"/>
      <c r="B65" s="85"/>
      <c r="C65" s="85"/>
      <c r="D65" s="85"/>
      <c r="E65" s="85"/>
    </row>
  </sheetData>
  <customSheetViews>
    <customSheetView guid="{0BEBA397-9DCB-486C-80C9-7AF2B6BDE866}" fitToPage="1" topLeftCell="A34">
      <selection activeCell="E74" sqref="E74"/>
      <pageMargins left="0.70866141732283472" right="0.70866141732283472" top="0.74803149606299213" bottom="0.74803149606299213" header="0.31496062992125984" footer="0.31496062992125984"/>
      <pageSetup paperSize="9" scale="55" orientation="portrait" r:id="rId1"/>
    </customSheetView>
    <customSheetView guid="{E7377946-C371-4E79-B472-A70E0D2EC8FD}" fitToPage="1" topLeftCell="A10">
      <selection activeCell="E74" sqref="E74"/>
      <pageMargins left="0.70866141732283472" right="0.70866141732283472" top="0.74803149606299213" bottom="0.74803149606299213" header="0.31496062992125984" footer="0.31496062992125984"/>
      <pageSetup paperSize="9" scale="55" orientation="portrait" r:id="rId2"/>
    </customSheetView>
    <customSheetView guid="{D7A25FDD-A3C9-44FD-A742-E66110121BF7}" fitToPage="1" topLeftCell="A34">
      <selection activeCell="E74" sqref="E74"/>
      <pageMargins left="0.70866141732283472" right="0.70866141732283472" top="0.74803149606299213" bottom="0.74803149606299213" header="0.31496062992125984" footer="0.31496062992125984"/>
      <pageSetup paperSize="9" scale="73"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r:id="rId4"/>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Q60"/>
  <sheetViews>
    <sheetView topLeftCell="A49" workbookViewId="0">
      <selection activeCell="A59" sqref="A59:E59"/>
    </sheetView>
  </sheetViews>
  <sheetFormatPr defaultColWidth="9" defaultRowHeight="12.5"/>
  <cols>
    <col min="1" max="1" width="45.8320312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7" s="2" customFormat="1" ht="13.5" thickBot="1">
      <c r="A1" s="279" t="s">
        <v>207</v>
      </c>
      <c r="B1" s="288" t="s">
        <v>435</v>
      </c>
      <c r="C1" s="289"/>
      <c r="D1" s="290" t="s">
        <v>436</v>
      </c>
      <c r="E1" s="291"/>
    </row>
    <row r="2" spans="1:17" s="2" customFormat="1" ht="60" customHeight="1" thickBot="1">
      <c r="A2" s="280"/>
      <c r="B2" s="5" t="s">
        <v>449</v>
      </c>
      <c r="C2" s="5" t="s">
        <v>418</v>
      </c>
      <c r="D2" s="5" t="s">
        <v>449</v>
      </c>
      <c r="E2" s="5" t="s">
        <v>418</v>
      </c>
      <c r="G2"/>
      <c r="H2"/>
      <c r="I2"/>
      <c r="J2"/>
      <c r="K2"/>
      <c r="L2"/>
    </row>
    <row r="3" spans="1:17" s="2" customFormat="1" ht="27" customHeight="1" thickBot="1">
      <c r="A3" s="281" t="s">
        <v>213</v>
      </c>
      <c r="B3" s="282"/>
      <c r="C3" s="282"/>
      <c r="D3" s="282"/>
      <c r="E3" s="367"/>
      <c r="G3"/>
      <c r="H3" s="266"/>
      <c r="I3"/>
      <c r="J3"/>
      <c r="K3"/>
      <c r="L3"/>
    </row>
    <row r="4" spans="1:17" ht="14">
      <c r="A4" s="61" t="s">
        <v>65</v>
      </c>
      <c r="B4" s="259">
        <v>26810</v>
      </c>
      <c r="C4" s="8">
        <v>17864</v>
      </c>
      <c r="D4" s="274">
        <v>5718.8566552901029</v>
      </c>
      <c r="E4" s="102">
        <v>3918.832949435121</v>
      </c>
      <c r="G4" s="260"/>
      <c r="H4" s="260"/>
      <c r="I4" s="260"/>
      <c r="J4" s="260"/>
      <c r="K4" s="261"/>
      <c r="L4" s="260"/>
      <c r="M4" s="260"/>
      <c r="N4" s="260"/>
      <c r="O4" s="260"/>
      <c r="P4" s="260"/>
      <c r="Q4" s="260"/>
    </row>
    <row r="5" spans="1:17" ht="14">
      <c r="A5" s="61" t="s">
        <v>384</v>
      </c>
      <c r="B5" s="275">
        <v>6</v>
      </c>
      <c r="C5" s="270">
        <v>-7</v>
      </c>
      <c r="D5" s="15">
        <v>1.2798634812286691</v>
      </c>
      <c r="E5" s="103">
        <v>-1.5355928485247339</v>
      </c>
      <c r="G5" s="260"/>
      <c r="H5" s="260"/>
      <c r="I5" s="260"/>
      <c r="J5" s="260"/>
      <c r="K5" s="261"/>
      <c r="L5" s="260"/>
      <c r="M5" s="260"/>
      <c r="N5" s="260"/>
      <c r="O5" s="260"/>
      <c r="P5" s="260"/>
    </row>
    <row r="6" spans="1:17" ht="14">
      <c r="A6" s="7" t="s">
        <v>66</v>
      </c>
      <c r="B6" s="205">
        <v>1125</v>
      </c>
      <c r="C6" s="103">
        <v>1025</v>
      </c>
      <c r="D6" s="225">
        <v>239.97440273037543</v>
      </c>
      <c r="E6" s="103">
        <v>224.85466710540746</v>
      </c>
      <c r="G6" s="260"/>
      <c r="H6" s="260"/>
      <c r="I6" s="260"/>
      <c r="J6" s="260"/>
      <c r="K6" s="261"/>
      <c r="L6" s="260"/>
      <c r="M6" s="260"/>
      <c r="N6" s="260"/>
      <c r="O6" s="260"/>
      <c r="P6" s="260"/>
    </row>
    <row r="7" spans="1:17" ht="14">
      <c r="A7" s="7" t="s">
        <v>214</v>
      </c>
      <c r="B7" s="205">
        <v>648</v>
      </c>
      <c r="C7" s="56">
        <v>788</v>
      </c>
      <c r="D7" s="225">
        <v>138.22525597269626</v>
      </c>
      <c r="E7" s="103">
        <v>172.86388066249862</v>
      </c>
      <c r="G7" s="260"/>
      <c r="H7" s="260"/>
      <c r="I7" s="260"/>
      <c r="J7" s="260"/>
      <c r="K7" s="261"/>
      <c r="L7" s="260"/>
      <c r="M7" s="260"/>
      <c r="N7" s="260"/>
      <c r="O7" s="260"/>
      <c r="P7" s="260"/>
    </row>
    <row r="8" spans="1:17" ht="14">
      <c r="A8" s="7" t="s">
        <v>67</v>
      </c>
      <c r="B8" s="205">
        <v>397</v>
      </c>
      <c r="C8" s="56">
        <v>497</v>
      </c>
      <c r="D8" s="225">
        <v>84.684300341296932</v>
      </c>
      <c r="E8" s="103">
        <v>109.0270922452561</v>
      </c>
      <c r="G8" s="260"/>
      <c r="H8" s="260"/>
      <c r="I8" s="260"/>
      <c r="J8" s="260"/>
      <c r="K8" s="261"/>
      <c r="L8" s="260"/>
      <c r="M8" s="260"/>
      <c r="N8" s="260"/>
      <c r="O8" s="260"/>
      <c r="P8" s="260"/>
    </row>
    <row r="9" spans="1:17" ht="14">
      <c r="A9" s="7" t="s">
        <v>68</v>
      </c>
      <c r="B9" s="205">
        <v>395</v>
      </c>
      <c r="C9" s="56">
        <v>457</v>
      </c>
      <c r="D9" s="225">
        <v>84.257679180887379</v>
      </c>
      <c r="E9" s="103">
        <v>100.25227596797191</v>
      </c>
      <c r="G9" s="260"/>
      <c r="H9" s="260"/>
      <c r="I9" s="260"/>
      <c r="J9" s="260"/>
      <c r="K9" s="261"/>
      <c r="L9" s="260"/>
      <c r="M9" s="260"/>
      <c r="N9" s="260"/>
      <c r="O9" s="260"/>
      <c r="P9" s="260"/>
    </row>
    <row r="10" spans="1:17" ht="14">
      <c r="A10" s="7" t="s">
        <v>215</v>
      </c>
      <c r="B10" s="205">
        <v>2</v>
      </c>
      <c r="C10" s="225">
        <v>40</v>
      </c>
      <c r="D10" s="225">
        <v>1.4266211604095562</v>
      </c>
      <c r="E10" s="103">
        <v>8.7748162772841933</v>
      </c>
      <c r="G10" s="260"/>
      <c r="H10" s="260"/>
      <c r="I10" s="260"/>
      <c r="J10" s="260"/>
      <c r="K10" s="261"/>
      <c r="L10" s="260"/>
      <c r="M10" s="260"/>
      <c r="N10" s="260"/>
      <c r="O10" s="260"/>
      <c r="P10" s="260"/>
    </row>
    <row r="11" spans="1:17" ht="14">
      <c r="A11" s="7" t="s">
        <v>391</v>
      </c>
      <c r="B11" s="205">
        <v>347</v>
      </c>
      <c r="C11" s="56">
        <v>206</v>
      </c>
      <c r="D11" s="225">
        <v>74.018771331058019</v>
      </c>
      <c r="E11" s="103">
        <v>45.190303828013597</v>
      </c>
      <c r="G11" s="260"/>
      <c r="H11" s="260"/>
      <c r="I11" s="260"/>
      <c r="J11" s="260"/>
      <c r="K11" s="261"/>
      <c r="L11" s="260"/>
      <c r="M11" s="260"/>
      <c r="N11" s="260"/>
      <c r="O11" s="260"/>
      <c r="P11" s="260"/>
    </row>
    <row r="12" spans="1:17" ht="14">
      <c r="A12" s="7" t="s">
        <v>71</v>
      </c>
      <c r="B12" s="205">
        <v>744</v>
      </c>
      <c r="C12" s="56">
        <v>703</v>
      </c>
      <c r="D12" s="225">
        <v>158.70307167235495</v>
      </c>
      <c r="E12" s="103">
        <v>154.2173960732697</v>
      </c>
      <c r="G12" s="260"/>
      <c r="H12" s="260"/>
      <c r="I12" s="260"/>
      <c r="J12" s="260"/>
      <c r="K12" s="261"/>
      <c r="L12" s="260"/>
      <c r="M12" s="260"/>
      <c r="N12" s="260"/>
      <c r="O12" s="260"/>
      <c r="P12" s="260"/>
    </row>
    <row r="13" spans="1:17" ht="25.5">
      <c r="A13" s="7" t="s">
        <v>170</v>
      </c>
      <c r="B13" s="205">
        <v>742</v>
      </c>
      <c r="C13" s="56">
        <v>663</v>
      </c>
      <c r="D13" s="225">
        <v>158.2764505119454</v>
      </c>
      <c r="E13" s="103">
        <v>145.44257979598549</v>
      </c>
      <c r="G13" s="260"/>
      <c r="H13" s="260"/>
      <c r="I13" s="260"/>
      <c r="J13" s="260"/>
      <c r="K13" s="261"/>
      <c r="L13" s="260"/>
      <c r="M13" s="260"/>
      <c r="N13" s="260"/>
      <c r="O13" s="260"/>
      <c r="P13" s="260"/>
    </row>
    <row r="14" spans="1:17" ht="25.5">
      <c r="A14" s="7" t="s">
        <v>392</v>
      </c>
      <c r="B14" s="205">
        <v>2</v>
      </c>
      <c r="C14" s="56">
        <v>40</v>
      </c>
      <c r="D14" s="225">
        <v>1.4266211604095562</v>
      </c>
      <c r="E14" s="103">
        <v>8.7748162772841933</v>
      </c>
      <c r="G14" s="260"/>
      <c r="H14" s="260"/>
      <c r="I14" s="260"/>
      <c r="J14" s="260"/>
      <c r="K14" s="261"/>
      <c r="L14" s="260"/>
      <c r="M14" s="260"/>
      <c r="N14" s="260"/>
      <c r="O14" s="260"/>
      <c r="P14" s="260"/>
    </row>
    <row r="15" spans="1:17" ht="14">
      <c r="A15" s="7" t="s">
        <v>220</v>
      </c>
      <c r="B15" s="207">
        <v>0.22538594424346364</v>
      </c>
      <c r="C15" s="107">
        <v>0.26076297852977948</v>
      </c>
      <c r="D15" s="229">
        <v>4.8077206536575011E-2</v>
      </c>
      <c r="E15" s="108">
        <v>5.7203680712905443E-2</v>
      </c>
      <c r="G15" s="260"/>
      <c r="H15" s="260"/>
      <c r="I15" s="260"/>
      <c r="J15" s="260"/>
      <c r="K15" s="261"/>
      <c r="L15" s="260"/>
      <c r="M15" s="260"/>
      <c r="N15" s="260"/>
      <c r="O15" s="260"/>
      <c r="P15" s="260"/>
    </row>
    <row r="16" spans="1:17" ht="25.5">
      <c r="A16" s="64" t="s">
        <v>221</v>
      </c>
      <c r="B16" s="262">
        <v>1752549394</v>
      </c>
      <c r="C16" s="105">
        <v>1752549394</v>
      </c>
      <c r="D16" s="233">
        <v>1752549394</v>
      </c>
      <c r="E16" s="105">
        <v>1752549394</v>
      </c>
      <c r="G16" s="260"/>
      <c r="H16" s="260"/>
      <c r="I16" s="260"/>
      <c r="J16" s="260"/>
      <c r="K16" s="261"/>
      <c r="L16" s="260"/>
      <c r="M16" s="260"/>
      <c r="N16" s="260"/>
      <c r="O16" s="260"/>
      <c r="P16" s="260"/>
    </row>
    <row r="17" spans="1:16" ht="14">
      <c r="A17" s="64" t="s">
        <v>222</v>
      </c>
      <c r="B17" s="263">
        <v>2499</v>
      </c>
      <c r="C17" s="57">
        <v>4203</v>
      </c>
      <c r="D17" s="236">
        <v>533.06313993174069</v>
      </c>
      <c r="E17" s="110">
        <v>922.01382033563664</v>
      </c>
      <c r="G17" s="260"/>
      <c r="H17" s="260"/>
      <c r="I17" s="260"/>
      <c r="J17" s="260"/>
      <c r="K17" s="261"/>
      <c r="L17" s="260"/>
      <c r="M17" s="260"/>
      <c r="N17" s="260"/>
      <c r="O17" s="260"/>
      <c r="P17" s="260"/>
    </row>
    <row r="18" spans="1:16" ht="14">
      <c r="A18" s="64" t="s">
        <v>223</v>
      </c>
      <c r="B18" s="263">
        <v>-2688</v>
      </c>
      <c r="C18" s="57">
        <v>-2280</v>
      </c>
      <c r="D18" s="236">
        <v>-573.3788395904437</v>
      </c>
      <c r="E18" s="110">
        <v>-500.16452780519904</v>
      </c>
      <c r="G18" s="260"/>
      <c r="H18" s="260"/>
      <c r="I18" s="260"/>
      <c r="J18" s="260"/>
      <c r="K18" s="261"/>
      <c r="L18" s="260"/>
      <c r="M18" s="260"/>
      <c r="N18" s="260"/>
      <c r="O18" s="260"/>
      <c r="P18" s="260"/>
    </row>
    <row r="19" spans="1:16" ht="14">
      <c r="A19" s="64" t="s">
        <v>224</v>
      </c>
      <c r="B19" s="263">
        <v>334</v>
      </c>
      <c r="C19" s="57">
        <v>-2338</v>
      </c>
      <c r="D19" s="236">
        <v>71.24573378839591</v>
      </c>
      <c r="E19" s="110">
        <v>-512.88801140726116</v>
      </c>
      <c r="G19" s="260"/>
      <c r="H19" s="260"/>
      <c r="I19" s="260"/>
      <c r="J19" s="260"/>
      <c r="K19" s="261"/>
      <c r="L19" s="260"/>
      <c r="M19" s="260"/>
      <c r="N19" s="260"/>
      <c r="O19" s="260"/>
      <c r="P19" s="260"/>
    </row>
    <row r="20" spans="1:16" ht="14.5" thickBot="1">
      <c r="A20" s="62" t="s">
        <v>225</v>
      </c>
      <c r="B20" s="264">
        <v>145</v>
      </c>
      <c r="C20" s="60">
        <v>-415</v>
      </c>
      <c r="D20" s="239">
        <v>30.930034129692835</v>
      </c>
      <c r="E20" s="112">
        <v>-91.038718876823509</v>
      </c>
      <c r="G20" s="260"/>
      <c r="H20" s="260"/>
      <c r="I20" s="260"/>
      <c r="J20" s="260"/>
      <c r="K20" s="261"/>
      <c r="L20" s="260"/>
      <c r="M20" s="260"/>
      <c r="N20" s="260"/>
      <c r="O20" s="260"/>
      <c r="P20" s="260"/>
    </row>
    <row r="21" spans="1:16" s="2" customFormat="1" ht="35.15" customHeight="1" thickBot="1">
      <c r="A21" s="3"/>
      <c r="B21" s="6" t="s">
        <v>450</v>
      </c>
      <c r="C21" s="5" t="s">
        <v>422</v>
      </c>
      <c r="D21" s="6" t="s">
        <v>450</v>
      </c>
      <c r="E21" s="5" t="s">
        <v>422</v>
      </c>
      <c r="G21" s="260"/>
      <c r="H21" s="260"/>
      <c r="I21" s="260"/>
      <c r="J21" s="260"/>
      <c r="K21" s="261"/>
      <c r="L21" s="260"/>
      <c r="M21" s="260"/>
      <c r="N21" s="260"/>
      <c r="O21" s="260"/>
      <c r="P21" s="260"/>
    </row>
    <row r="22" spans="1:16" ht="14">
      <c r="A22" s="61" t="s">
        <v>227</v>
      </c>
      <c r="B22" s="8">
        <v>35965</v>
      </c>
      <c r="C22" s="8">
        <v>33855</v>
      </c>
      <c r="D22" s="105">
        <v>7385.3135652388191</v>
      </c>
      <c r="E22" s="14">
        <v>7360.7427055702919</v>
      </c>
      <c r="F22" s="2"/>
      <c r="G22" s="260"/>
      <c r="H22" s="260"/>
      <c r="I22" s="260"/>
      <c r="J22" s="260"/>
      <c r="K22" s="261"/>
      <c r="L22" s="260"/>
      <c r="M22" s="260"/>
      <c r="N22" s="260"/>
      <c r="O22" s="260"/>
      <c r="P22" s="260"/>
    </row>
    <row r="23" spans="1:16" ht="14">
      <c r="A23" s="7" t="s">
        <v>81</v>
      </c>
      <c r="B23" s="10">
        <v>8530</v>
      </c>
      <c r="C23" s="10">
        <v>6220</v>
      </c>
      <c r="D23" s="105">
        <v>1751.6119758511645</v>
      </c>
      <c r="E23" s="14">
        <v>1352.3503065617253</v>
      </c>
      <c r="F23" s="2"/>
      <c r="G23" s="260"/>
      <c r="H23" s="260"/>
      <c r="I23" s="260"/>
      <c r="J23" s="260"/>
      <c r="K23" s="261"/>
      <c r="L23" s="260"/>
      <c r="M23" s="260"/>
      <c r="N23" s="260"/>
      <c r="O23" s="260"/>
      <c r="P23" s="260"/>
    </row>
    <row r="24" spans="1:16" ht="14">
      <c r="A24" s="7" t="s">
        <v>82</v>
      </c>
      <c r="B24" s="10">
        <v>44495</v>
      </c>
      <c r="C24" s="10">
        <v>40075</v>
      </c>
      <c r="D24" s="105">
        <v>9136.9255410899841</v>
      </c>
      <c r="E24" s="14">
        <v>8713.0930121320162</v>
      </c>
      <c r="F24" s="2"/>
      <c r="G24" s="260"/>
      <c r="H24" s="260"/>
      <c r="I24" s="260"/>
      <c r="J24" s="260"/>
      <c r="K24" s="261"/>
      <c r="L24" s="260"/>
      <c r="M24" s="260"/>
      <c r="N24" s="260"/>
      <c r="O24" s="260"/>
      <c r="P24" s="260"/>
    </row>
    <row r="25" spans="1:16" ht="14">
      <c r="A25" s="7" t="s">
        <v>229</v>
      </c>
      <c r="B25" s="10">
        <v>8763</v>
      </c>
      <c r="C25" s="10">
        <v>8763</v>
      </c>
      <c r="D25" s="105">
        <v>1799.4578832806276</v>
      </c>
      <c r="E25" s="14">
        <v>1905.2485106753054</v>
      </c>
      <c r="F25" s="2"/>
      <c r="G25" s="260"/>
      <c r="H25" s="260"/>
      <c r="I25" s="260"/>
      <c r="J25" s="260"/>
      <c r="K25" s="261"/>
      <c r="L25" s="260"/>
      <c r="M25" s="260"/>
      <c r="N25" s="260"/>
      <c r="O25" s="260"/>
      <c r="P25" s="260"/>
    </row>
    <row r="26" spans="1:16" ht="14">
      <c r="A26" s="7" t="s">
        <v>84</v>
      </c>
      <c r="B26" s="10">
        <v>17235</v>
      </c>
      <c r="C26" s="10">
        <v>16491</v>
      </c>
      <c r="D26" s="105">
        <v>3539.1597190849729</v>
      </c>
      <c r="E26" s="14">
        <v>3586.4676696960473</v>
      </c>
      <c r="F26" s="2"/>
      <c r="G26" s="260"/>
      <c r="H26" s="260"/>
      <c r="I26" s="260"/>
      <c r="J26" s="260"/>
      <c r="K26" s="261"/>
      <c r="L26" s="260"/>
      <c r="M26" s="260"/>
      <c r="N26" s="260"/>
      <c r="O26" s="260"/>
      <c r="P26" s="260"/>
    </row>
    <row r="27" spans="1:16" ht="14">
      <c r="A27" s="7" t="s">
        <v>230</v>
      </c>
      <c r="B27" s="10">
        <v>32</v>
      </c>
      <c r="C27" s="10">
        <v>33</v>
      </c>
      <c r="D27" s="105">
        <v>6.571111749969198</v>
      </c>
      <c r="E27" s="14">
        <v>7.1748488933339125</v>
      </c>
      <c r="F27" s="2"/>
      <c r="G27" s="260"/>
      <c r="H27" s="260"/>
      <c r="I27" s="260"/>
      <c r="J27" s="260"/>
      <c r="K27" s="261"/>
      <c r="L27" s="260"/>
      <c r="M27" s="260"/>
      <c r="N27" s="260"/>
      <c r="O27" s="260"/>
      <c r="P27" s="260"/>
    </row>
    <row r="28" spans="1:16" ht="14">
      <c r="A28" s="7" t="s">
        <v>86</v>
      </c>
      <c r="B28" s="10">
        <v>17267</v>
      </c>
      <c r="C28" s="10">
        <v>16524</v>
      </c>
      <c r="D28" s="105">
        <v>3545.730830834942</v>
      </c>
      <c r="E28" s="14">
        <v>3592.6425185893813</v>
      </c>
      <c r="F28" s="2"/>
      <c r="G28" s="260"/>
      <c r="H28" s="260"/>
      <c r="I28" s="260"/>
      <c r="J28" s="260"/>
      <c r="K28" s="261"/>
      <c r="L28" s="260"/>
      <c r="M28" s="260"/>
      <c r="N28" s="260"/>
      <c r="O28" s="260"/>
      <c r="P28" s="260"/>
    </row>
    <row r="29" spans="1:16" ht="14">
      <c r="A29" s="7" t="s">
        <v>359</v>
      </c>
      <c r="B29" s="10">
        <v>15692</v>
      </c>
      <c r="C29" s="10">
        <v>13634</v>
      </c>
      <c r="D29" s="105">
        <v>3222.3089243911454</v>
      </c>
      <c r="E29" s="14">
        <v>2964.2996912640779</v>
      </c>
      <c r="F29" s="2"/>
      <c r="G29" s="260"/>
      <c r="H29" s="260"/>
      <c r="I29" s="260"/>
      <c r="J29" s="260"/>
      <c r="K29" s="261"/>
      <c r="L29" s="260"/>
      <c r="M29" s="260"/>
      <c r="N29" s="260"/>
      <c r="O29" s="260"/>
      <c r="P29" s="260"/>
    </row>
    <row r="30" spans="1:16" ht="14">
      <c r="A30" s="7" t="s">
        <v>360</v>
      </c>
      <c r="B30" s="10">
        <v>11536</v>
      </c>
      <c r="C30" s="10">
        <v>9917</v>
      </c>
      <c r="D30" s="105">
        <v>2368.8857858638962</v>
      </c>
      <c r="E30" s="14">
        <v>2156.1508022785579</v>
      </c>
      <c r="F30" s="2"/>
      <c r="G30" s="260"/>
      <c r="H30" s="260"/>
      <c r="I30" s="260"/>
      <c r="J30" s="260"/>
      <c r="K30" s="261"/>
      <c r="L30" s="260"/>
      <c r="M30" s="260"/>
      <c r="N30" s="260"/>
      <c r="O30" s="260"/>
      <c r="P30" s="260"/>
    </row>
    <row r="31" spans="1:16" ht="14.5" thickBot="1">
      <c r="A31" s="62" t="s">
        <v>89</v>
      </c>
      <c r="B31" s="11">
        <v>27228</v>
      </c>
      <c r="C31" s="11">
        <v>23551</v>
      </c>
      <c r="D31" s="105">
        <v>5591.1947102550421</v>
      </c>
      <c r="E31" s="14">
        <v>5120.4504935426357</v>
      </c>
      <c r="F31" s="2"/>
      <c r="G31" s="260"/>
      <c r="H31" s="260"/>
      <c r="I31" s="260"/>
      <c r="J31" s="260"/>
      <c r="K31"/>
      <c r="L31" s="260"/>
      <c r="M31" s="260"/>
      <c r="N31" s="260"/>
      <c r="O31" s="260"/>
      <c r="P31" s="260"/>
    </row>
    <row r="32" spans="1:16" ht="30" customHeight="1" thickBot="1">
      <c r="A32" s="284" t="s">
        <v>302</v>
      </c>
      <c r="B32" s="285"/>
      <c r="C32" s="285"/>
      <c r="D32" s="285"/>
      <c r="E32" s="286"/>
      <c r="F32" s="2"/>
      <c r="G32" s="260"/>
      <c r="H32" s="260"/>
      <c r="I32" s="260"/>
      <c r="J32" s="260"/>
      <c r="K32"/>
      <c r="L32" s="260"/>
      <c r="M32" s="260"/>
      <c r="N32" s="260"/>
      <c r="O32" s="260"/>
      <c r="P32" s="260"/>
    </row>
    <row r="33" spans="1:16" ht="17.25" customHeight="1" thickBot="1">
      <c r="A33" s="315"/>
      <c r="B33" s="288" t="s">
        <v>435</v>
      </c>
      <c r="C33" s="289"/>
      <c r="D33" s="290" t="s">
        <v>436</v>
      </c>
      <c r="E33" s="291"/>
      <c r="F33" s="2"/>
      <c r="G33" s="260"/>
      <c r="H33" s="260"/>
      <c r="I33" s="260"/>
      <c r="J33" s="260"/>
      <c r="K33"/>
      <c r="L33" s="260"/>
      <c r="M33" s="260"/>
      <c r="N33" s="260"/>
      <c r="O33" s="260"/>
      <c r="P33" s="260"/>
    </row>
    <row r="34" spans="1:16" ht="46.5" customHeight="1" thickBot="1">
      <c r="A34" s="316"/>
      <c r="B34" s="5" t="s">
        <v>449</v>
      </c>
      <c r="C34" s="5" t="s">
        <v>418</v>
      </c>
      <c r="D34" s="5" t="s">
        <v>449</v>
      </c>
      <c r="E34" s="5" t="s">
        <v>418</v>
      </c>
      <c r="F34" s="2"/>
      <c r="G34" s="260"/>
      <c r="H34" s="260"/>
      <c r="I34" s="260"/>
      <c r="J34" s="260"/>
      <c r="K34"/>
      <c r="L34" s="260"/>
      <c r="M34" s="260"/>
      <c r="N34" s="260"/>
      <c r="O34" s="260"/>
      <c r="P34" s="260"/>
    </row>
    <row r="35" spans="1:16" ht="14">
      <c r="A35" s="61" t="s">
        <v>65</v>
      </c>
      <c r="B35" s="8">
        <v>20588</v>
      </c>
      <c r="C35" s="8">
        <v>11543</v>
      </c>
      <c r="D35" s="102">
        <v>4391.6382252559733</v>
      </c>
      <c r="E35" s="111">
        <v>2532.192607217286</v>
      </c>
      <c r="F35" s="2"/>
      <c r="G35" s="260"/>
      <c r="H35" s="260"/>
      <c r="I35" s="260"/>
      <c r="J35" s="260"/>
      <c r="K35" s="265"/>
      <c r="L35" s="260"/>
      <c r="M35" s="260"/>
      <c r="N35" s="260"/>
      <c r="O35" s="260"/>
      <c r="P35" s="260"/>
    </row>
    <row r="36" spans="1:16" ht="14">
      <c r="A36" s="7" t="s">
        <v>166</v>
      </c>
      <c r="B36" s="111">
        <v>115</v>
      </c>
      <c r="C36" s="111">
        <v>-155</v>
      </c>
      <c r="D36" s="111">
        <v>24.530716723549489</v>
      </c>
      <c r="E36" s="111">
        <v>-34.002413074476252</v>
      </c>
      <c r="F36" s="2"/>
      <c r="G36" s="260"/>
      <c r="H36" s="260"/>
      <c r="I36" s="260"/>
      <c r="J36" s="260"/>
      <c r="K36" s="265"/>
      <c r="L36" s="260"/>
      <c r="M36" s="260"/>
      <c r="N36" s="260"/>
      <c r="O36" s="260"/>
      <c r="P36" s="260"/>
    </row>
    <row r="37" spans="1:16" ht="14">
      <c r="A37" s="7" t="s">
        <v>214</v>
      </c>
      <c r="B37" s="111">
        <v>1319</v>
      </c>
      <c r="C37" s="111">
        <v>618</v>
      </c>
      <c r="D37" s="111">
        <v>281.35665529010242</v>
      </c>
      <c r="E37" s="111">
        <v>135.57091148404078</v>
      </c>
      <c r="F37" s="2"/>
      <c r="G37" s="260"/>
      <c r="H37" s="260"/>
      <c r="I37" s="260"/>
      <c r="J37" s="260"/>
      <c r="K37" s="265"/>
      <c r="L37" s="260"/>
      <c r="M37" s="260"/>
      <c r="N37" s="260"/>
      <c r="O37" s="260"/>
      <c r="P37" s="260"/>
    </row>
    <row r="38" spans="1:16" ht="14">
      <c r="A38" s="7" t="s">
        <v>67</v>
      </c>
      <c r="B38" s="111">
        <v>1361</v>
      </c>
      <c r="C38" s="111">
        <v>604</v>
      </c>
      <c r="D38" s="111">
        <v>290.31569965870307</v>
      </c>
      <c r="E38" s="111">
        <v>132.49972578699132</v>
      </c>
      <c r="F38" s="2"/>
      <c r="G38" s="260"/>
      <c r="H38" s="260"/>
      <c r="I38" s="260"/>
      <c r="J38" s="260"/>
      <c r="K38" s="265"/>
      <c r="L38" s="260"/>
      <c r="M38" s="260"/>
      <c r="N38" s="260"/>
      <c r="O38" s="260"/>
      <c r="P38" s="260"/>
    </row>
    <row r="39" spans="1:16" ht="14">
      <c r="A39" s="7" t="s">
        <v>391</v>
      </c>
      <c r="B39" s="57">
        <v>249</v>
      </c>
      <c r="C39" s="57">
        <v>170</v>
      </c>
      <c r="D39" s="111">
        <v>53.114334470989768</v>
      </c>
      <c r="E39" s="111">
        <v>38.292969178457824</v>
      </c>
      <c r="F39" s="2"/>
      <c r="G39" s="260"/>
      <c r="H39" s="260"/>
      <c r="I39" s="260"/>
      <c r="J39" s="260"/>
      <c r="K39" s="265"/>
      <c r="L39" s="260"/>
      <c r="M39" s="260"/>
      <c r="N39" s="260"/>
      <c r="O39" s="260"/>
      <c r="P39" s="260"/>
    </row>
    <row r="40" spans="1:16" ht="14">
      <c r="A40" s="7" t="s">
        <v>71</v>
      </c>
      <c r="B40" s="111">
        <v>1610</v>
      </c>
      <c r="C40" s="111">
        <v>774</v>
      </c>
      <c r="D40" s="111">
        <v>343.43003412969284</v>
      </c>
      <c r="E40" s="111">
        <v>169.79269496544916</v>
      </c>
      <c r="F40" s="2"/>
      <c r="G40" s="260"/>
      <c r="H40" s="260"/>
      <c r="I40" s="260"/>
      <c r="J40" s="260"/>
      <c r="K40" s="265"/>
      <c r="L40" s="260"/>
      <c r="M40" s="260"/>
      <c r="N40" s="260"/>
      <c r="O40" s="260"/>
      <c r="P40" s="260"/>
    </row>
    <row r="41" spans="1:16" ht="14">
      <c r="A41" s="7" t="s">
        <v>446</v>
      </c>
      <c r="B41" s="114">
        <v>0.78</v>
      </c>
      <c r="C41" s="114">
        <v>0.34</v>
      </c>
      <c r="D41" s="114">
        <v>0.16638225255972697</v>
      </c>
      <c r="E41" s="114">
        <v>7.4585938356915654E-2</v>
      </c>
      <c r="F41" s="2"/>
      <c r="G41" s="260"/>
      <c r="H41" s="260"/>
      <c r="I41" s="260"/>
      <c r="J41" s="260"/>
      <c r="K41" s="265"/>
      <c r="L41" s="260"/>
      <c r="M41" s="260"/>
      <c r="N41" s="260"/>
      <c r="O41" s="260"/>
      <c r="P41" s="260"/>
    </row>
    <row r="42" spans="1:16" ht="25.5">
      <c r="A42" s="7" t="s">
        <v>221</v>
      </c>
      <c r="B42" s="10">
        <v>1752549394</v>
      </c>
      <c r="C42" s="10">
        <v>1752549394</v>
      </c>
      <c r="D42" s="104">
        <v>1752549394</v>
      </c>
      <c r="E42" s="104">
        <v>1752549394</v>
      </c>
      <c r="F42" s="2"/>
      <c r="G42" s="260"/>
      <c r="H42" s="260"/>
      <c r="I42" s="260"/>
      <c r="J42" s="260"/>
      <c r="K42" s="265"/>
      <c r="L42" s="260"/>
      <c r="M42" s="260"/>
      <c r="N42" s="260"/>
      <c r="O42" s="260"/>
      <c r="P42" s="260"/>
    </row>
    <row r="43" spans="1:16" ht="14">
      <c r="A43" s="7" t="s">
        <v>222</v>
      </c>
      <c r="B43" s="57">
        <v>-5</v>
      </c>
      <c r="C43" s="57">
        <v>494</v>
      </c>
      <c r="D43" s="111">
        <v>-1.0665529010238908</v>
      </c>
      <c r="E43" s="111">
        <v>108.36898102445979</v>
      </c>
      <c r="F43" s="2"/>
      <c r="G43" s="260"/>
      <c r="H43" s="260"/>
      <c r="I43" s="260"/>
      <c r="J43" s="260"/>
      <c r="K43" s="265"/>
      <c r="L43" s="260"/>
      <c r="M43" s="260"/>
      <c r="N43" s="260"/>
      <c r="O43" s="260"/>
      <c r="P43" s="260"/>
    </row>
    <row r="44" spans="1:16" ht="14">
      <c r="A44" s="7" t="s">
        <v>223</v>
      </c>
      <c r="B44" s="57">
        <v>-421</v>
      </c>
      <c r="C44" s="57">
        <v>754</v>
      </c>
      <c r="D44" s="111">
        <v>-89.803754266211612</v>
      </c>
      <c r="E44" s="111">
        <v>165.40528682680704</v>
      </c>
      <c r="F44" s="2"/>
      <c r="G44" s="260"/>
      <c r="H44" s="260"/>
      <c r="I44" s="260"/>
      <c r="J44" s="260"/>
      <c r="K44" s="265"/>
      <c r="L44" s="260"/>
      <c r="M44" s="260"/>
      <c r="N44" s="260"/>
      <c r="O44" s="260"/>
      <c r="P44" s="260"/>
    </row>
    <row r="45" spans="1:16" ht="14">
      <c r="A45" s="7" t="s">
        <v>224</v>
      </c>
      <c r="B45" s="57">
        <v>1479</v>
      </c>
      <c r="C45" s="57">
        <v>-2326</v>
      </c>
      <c r="D45" s="111">
        <v>316.4863481228669</v>
      </c>
      <c r="E45" s="111">
        <v>-509.25556652407585</v>
      </c>
      <c r="F45" s="2"/>
      <c r="G45" s="260"/>
      <c r="H45" s="260"/>
      <c r="I45" s="260"/>
      <c r="J45" s="260"/>
      <c r="K45" s="265"/>
      <c r="L45" s="260"/>
      <c r="M45" s="260"/>
      <c r="N45" s="260"/>
      <c r="O45" s="260"/>
      <c r="P45" s="260"/>
    </row>
    <row r="46" spans="1:16" ht="14.5" thickBot="1">
      <c r="A46" s="62" t="s">
        <v>225</v>
      </c>
      <c r="B46" s="60">
        <v>1053</v>
      </c>
      <c r="C46" s="60">
        <v>-1078</v>
      </c>
      <c r="D46" s="111">
        <v>224.61604095563141</v>
      </c>
      <c r="E46" s="111">
        <v>-236.481298672809</v>
      </c>
      <c r="F46" s="2"/>
      <c r="G46" s="260"/>
      <c r="H46" s="260"/>
      <c r="I46" s="260"/>
      <c r="J46" s="260"/>
      <c r="K46" s="265"/>
      <c r="L46" s="260"/>
      <c r="M46" s="260"/>
      <c r="N46" s="260"/>
      <c r="O46" s="260"/>
      <c r="P46" s="260"/>
    </row>
    <row r="47" spans="1:16" ht="35.25" customHeight="1" thickBot="1">
      <c r="A47" s="4"/>
      <c r="B47" s="6" t="s">
        <v>450</v>
      </c>
      <c r="C47" s="5" t="s">
        <v>422</v>
      </c>
      <c r="D47" s="6" t="s">
        <v>450</v>
      </c>
      <c r="E47" s="5" t="s">
        <v>422</v>
      </c>
      <c r="F47" s="2"/>
      <c r="G47" s="260"/>
      <c r="H47" s="260"/>
      <c r="I47" s="260"/>
      <c r="J47" s="260"/>
      <c r="K47"/>
      <c r="L47" s="260"/>
      <c r="M47" s="260"/>
      <c r="N47" s="260"/>
      <c r="O47" s="260"/>
      <c r="P47" s="260"/>
    </row>
    <row r="48" spans="1:16" ht="14">
      <c r="A48" s="61" t="s">
        <v>227</v>
      </c>
      <c r="B48" s="8">
        <v>27754</v>
      </c>
      <c r="C48" s="8">
        <v>27087</v>
      </c>
      <c r="D48" s="102">
        <v>5699.2073596451601</v>
      </c>
      <c r="E48" s="102">
        <v>5889.246423446536</v>
      </c>
      <c r="F48" s="2"/>
      <c r="G48" s="260"/>
      <c r="H48" s="260"/>
      <c r="I48" s="260"/>
      <c r="J48" s="260"/>
      <c r="K48" s="261"/>
      <c r="L48" s="260"/>
      <c r="M48" s="260"/>
      <c r="N48" s="260"/>
      <c r="O48" s="260"/>
      <c r="P48" s="260"/>
    </row>
    <row r="49" spans="1:16" ht="14">
      <c r="A49" s="7" t="s">
        <v>81</v>
      </c>
      <c r="B49" s="10">
        <v>5910</v>
      </c>
      <c r="C49" s="10">
        <v>4393</v>
      </c>
      <c r="D49" s="104">
        <v>1213.6022013224363</v>
      </c>
      <c r="E49" s="104">
        <v>955.12458146714789</v>
      </c>
      <c r="F49" s="2"/>
      <c r="G49" s="260"/>
      <c r="H49" s="260"/>
      <c r="I49" s="260"/>
      <c r="J49" s="260"/>
      <c r="K49" s="261"/>
      <c r="L49" s="260"/>
      <c r="M49" s="260"/>
      <c r="N49" s="260"/>
      <c r="O49" s="260"/>
      <c r="P49" s="260"/>
    </row>
    <row r="50" spans="1:16" ht="14">
      <c r="A50" s="7" t="s">
        <v>82</v>
      </c>
      <c r="B50" s="10">
        <v>33664</v>
      </c>
      <c r="C50" s="10">
        <v>31480</v>
      </c>
      <c r="D50" s="104">
        <v>6912.8095609675966</v>
      </c>
      <c r="E50" s="104">
        <v>6844.3710049136844</v>
      </c>
      <c r="F50" s="2"/>
      <c r="G50" s="260"/>
      <c r="H50" s="260"/>
      <c r="I50" s="260"/>
      <c r="J50" s="260"/>
      <c r="K50" s="261"/>
      <c r="L50" s="260"/>
      <c r="M50" s="260"/>
      <c r="N50" s="260"/>
      <c r="O50" s="260"/>
      <c r="P50" s="260"/>
    </row>
    <row r="51" spans="1:16" ht="14">
      <c r="A51" s="7" t="s">
        <v>229</v>
      </c>
      <c r="B51" s="10">
        <v>8763</v>
      </c>
      <c r="C51" s="10">
        <v>8763</v>
      </c>
      <c r="D51" s="104">
        <v>1799.4578832806276</v>
      </c>
      <c r="E51" s="104">
        <v>1905.2485106753054</v>
      </c>
      <c r="F51" s="2"/>
      <c r="G51" s="260"/>
      <c r="H51" s="260"/>
      <c r="I51" s="260"/>
      <c r="J51" s="260"/>
      <c r="K51" s="261"/>
      <c r="L51" s="260"/>
      <c r="M51" s="260"/>
      <c r="N51" s="260"/>
      <c r="O51" s="260"/>
      <c r="P51" s="260"/>
    </row>
    <row r="52" spans="1:16" ht="14">
      <c r="A52" s="7" t="s">
        <v>86</v>
      </c>
      <c r="B52" s="10">
        <v>13711</v>
      </c>
      <c r="C52" s="10">
        <v>12101</v>
      </c>
      <c r="D52" s="104">
        <v>2815.516037619615</v>
      </c>
      <c r="E52" s="104">
        <v>2630.9953472192024</v>
      </c>
      <c r="F52" s="2"/>
      <c r="G52" s="260"/>
      <c r="H52" s="260"/>
      <c r="I52" s="260"/>
      <c r="J52" s="260"/>
      <c r="K52" s="261"/>
      <c r="L52" s="260"/>
      <c r="M52" s="260"/>
      <c r="N52" s="260"/>
      <c r="O52" s="260"/>
      <c r="P52" s="260"/>
    </row>
    <row r="53" spans="1:16" ht="14">
      <c r="A53" s="7" t="s">
        <v>359</v>
      </c>
      <c r="B53" s="10">
        <v>11463</v>
      </c>
      <c r="C53" s="10">
        <v>10245</v>
      </c>
      <c r="D53" s="104">
        <v>2353.8954371842788</v>
      </c>
      <c r="E53" s="104">
        <v>2227.4644518850282</v>
      </c>
      <c r="F53" s="2"/>
      <c r="G53" s="260"/>
      <c r="H53" s="260"/>
      <c r="I53" s="260"/>
      <c r="J53" s="260"/>
      <c r="K53" s="261"/>
      <c r="L53" s="260"/>
      <c r="M53" s="260"/>
      <c r="N53" s="260"/>
      <c r="O53" s="260"/>
      <c r="P53" s="260"/>
    </row>
    <row r="54" spans="1:16" ht="14">
      <c r="A54" s="7" t="s">
        <v>360</v>
      </c>
      <c r="B54" s="10">
        <v>8490</v>
      </c>
      <c r="C54" s="10">
        <v>9134</v>
      </c>
      <c r="D54" s="104">
        <v>1743.3980861637028</v>
      </c>
      <c r="E54" s="104">
        <v>1985.9112058094533</v>
      </c>
      <c r="F54" s="2"/>
      <c r="G54" s="260"/>
      <c r="H54" s="260"/>
      <c r="I54" s="260"/>
      <c r="J54" s="260"/>
      <c r="K54" s="261"/>
      <c r="L54" s="260"/>
      <c r="M54" s="260"/>
      <c r="N54" s="260"/>
      <c r="O54" s="260"/>
      <c r="P54" s="260"/>
    </row>
    <row r="55" spans="1:16" ht="14.5" thickBot="1">
      <c r="A55" s="65" t="s">
        <v>89</v>
      </c>
      <c r="B55" s="11">
        <v>19953</v>
      </c>
      <c r="C55" s="11">
        <v>19379</v>
      </c>
      <c r="D55" s="118">
        <v>4097.293523347982</v>
      </c>
      <c r="E55" s="118">
        <v>4213.3756576944816</v>
      </c>
      <c r="F55" s="2"/>
      <c r="G55" s="260"/>
      <c r="H55" s="260"/>
      <c r="I55" s="260"/>
      <c r="J55" s="260"/>
      <c r="K55" s="261"/>
      <c r="L55" s="260"/>
      <c r="M55" s="260"/>
      <c r="N55" s="260"/>
      <c r="O55" s="260"/>
      <c r="P55" s="260"/>
    </row>
    <row r="56" spans="1:16" ht="13">
      <c r="F56" s="2"/>
      <c r="G56" s="2"/>
    </row>
    <row r="57" spans="1:16" ht="13">
      <c r="F57" s="2"/>
      <c r="G57" s="2"/>
    </row>
    <row r="58" spans="1:16">
      <c r="A58" s="1" t="s">
        <v>304</v>
      </c>
    </row>
    <row r="59" spans="1:16" ht="25.5" customHeight="1">
      <c r="A59" s="278" t="s">
        <v>451</v>
      </c>
      <c r="B59" s="287"/>
      <c r="C59" s="287"/>
      <c r="D59" s="287"/>
      <c r="E59" s="287"/>
    </row>
    <row r="60" spans="1:16" ht="39" customHeight="1">
      <c r="A60" s="296" t="s">
        <v>452</v>
      </c>
      <c r="B60" s="296"/>
      <c r="C60" s="296"/>
      <c r="D60" s="296"/>
      <c r="E60" s="296"/>
    </row>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73" fitToHeight="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63"/>
  <sheetViews>
    <sheetView topLeftCell="A11" zoomScaleNormal="100" workbookViewId="0">
      <selection activeCell="D67" sqref="D67"/>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455</v>
      </c>
      <c r="C2" s="276" t="s">
        <v>454</v>
      </c>
      <c r="D2" s="5" t="s">
        <v>456</v>
      </c>
      <c r="E2" s="276" t="s">
        <v>454</v>
      </c>
      <c r="G2"/>
      <c r="H2"/>
      <c r="I2"/>
      <c r="J2"/>
      <c r="K2"/>
      <c r="L2"/>
    </row>
    <row r="3" spans="1:12" s="2" customFormat="1" ht="27" customHeight="1" thickBot="1">
      <c r="A3" s="281" t="s">
        <v>213</v>
      </c>
      <c r="B3" s="282"/>
      <c r="C3" s="282"/>
      <c r="D3" s="282"/>
      <c r="E3" s="367"/>
      <c r="G3"/>
      <c r="H3" s="266"/>
      <c r="I3"/>
      <c r="J3"/>
      <c r="K3"/>
      <c r="L3"/>
    </row>
    <row r="4" spans="1:12" ht="14">
      <c r="A4" s="61" t="s">
        <v>65</v>
      </c>
      <c r="B4" s="259">
        <v>36311</v>
      </c>
      <c r="C4" s="8">
        <v>25164</v>
      </c>
      <c r="D4" s="274">
        <v>7745.0248490924214</v>
      </c>
      <c r="E4" s="102">
        <v>5497.3238667394871</v>
      </c>
      <c r="G4" s="260"/>
      <c r="H4" s="260"/>
      <c r="I4" s="260"/>
      <c r="J4" s="260"/>
      <c r="K4" s="261"/>
      <c r="L4"/>
    </row>
    <row r="5" spans="1:12" ht="14">
      <c r="A5" s="61" t="s">
        <v>384</v>
      </c>
      <c r="B5" s="275">
        <v>484</v>
      </c>
      <c r="C5" s="270">
        <v>-9</v>
      </c>
      <c r="D5" s="15">
        <v>103.23571443806924</v>
      </c>
      <c r="E5" s="103">
        <v>-1.9661387220098308</v>
      </c>
      <c r="G5" s="260"/>
      <c r="H5" s="260"/>
      <c r="I5" s="260"/>
      <c r="J5" s="260"/>
      <c r="K5" s="261"/>
      <c r="L5"/>
    </row>
    <row r="6" spans="1:12" ht="14">
      <c r="A6" s="7" t="s">
        <v>166</v>
      </c>
      <c r="B6" s="205">
        <v>1069</v>
      </c>
      <c r="C6" s="103">
        <v>1360</v>
      </c>
      <c r="D6" s="225">
        <v>228.01441887251244</v>
      </c>
      <c r="E6" s="103">
        <v>297.10540688148552</v>
      </c>
      <c r="G6" s="260"/>
      <c r="H6" s="260"/>
      <c r="I6" s="260"/>
      <c r="J6" s="260"/>
      <c r="K6" s="261"/>
      <c r="L6"/>
    </row>
    <row r="7" spans="1:12" ht="14">
      <c r="A7" s="7" t="s">
        <v>430</v>
      </c>
      <c r="B7" s="205">
        <v>110</v>
      </c>
      <c r="C7" s="56">
        <v>1125</v>
      </c>
      <c r="D7" s="225">
        <v>23.462662372288463</v>
      </c>
      <c r="E7" s="103">
        <v>245.76734025122886</v>
      </c>
      <c r="G7" s="260"/>
      <c r="H7" s="260"/>
      <c r="I7" s="260"/>
      <c r="J7" s="260"/>
      <c r="K7" s="261"/>
      <c r="L7"/>
    </row>
    <row r="8" spans="1:12" ht="14">
      <c r="A8" s="7" t="s">
        <v>457</v>
      </c>
      <c r="B8" s="205">
        <v>-209</v>
      </c>
      <c r="C8" s="56">
        <v>832</v>
      </c>
      <c r="D8" s="225">
        <v>-44.57905850734808</v>
      </c>
      <c r="E8" s="103">
        <v>181.7586018569088</v>
      </c>
      <c r="G8" s="260"/>
      <c r="H8" s="260"/>
      <c r="I8" s="260"/>
      <c r="J8" s="260"/>
      <c r="K8" s="261"/>
      <c r="L8"/>
    </row>
    <row r="9" spans="1:12" ht="14">
      <c r="A9" s="7" t="s">
        <v>387</v>
      </c>
      <c r="B9" s="205">
        <v>75</v>
      </c>
      <c r="C9" s="56">
        <v>-447</v>
      </c>
      <c r="D9" s="225">
        <v>15.997269799287588</v>
      </c>
      <c r="E9" s="103">
        <v>-97.651556526488264</v>
      </c>
      <c r="G9" s="260"/>
      <c r="H9" s="260"/>
      <c r="I9" s="260"/>
      <c r="J9" s="260"/>
      <c r="K9" s="261"/>
      <c r="L9"/>
    </row>
    <row r="10" spans="1:12" ht="14">
      <c r="A10" s="7" t="s">
        <v>458</v>
      </c>
      <c r="B10" s="205">
        <v>-134</v>
      </c>
      <c r="C10" s="56">
        <v>385</v>
      </c>
      <c r="D10" s="225">
        <v>-28.581788708060493</v>
      </c>
      <c r="E10" s="103">
        <v>84.107045330420547</v>
      </c>
      <c r="G10" s="260"/>
      <c r="H10" s="260"/>
      <c r="I10" s="260"/>
      <c r="J10" s="260"/>
      <c r="K10" s="261"/>
      <c r="L10"/>
    </row>
    <row r="11" spans="1:12" ht="25.5">
      <c r="A11" s="7" t="s">
        <v>168</v>
      </c>
      <c r="B11" s="205">
        <v>-134</v>
      </c>
      <c r="C11" s="56">
        <v>338</v>
      </c>
      <c r="D11" s="225">
        <v>-28.581788708060493</v>
      </c>
      <c r="E11" s="103">
        <v>73.839432004369201</v>
      </c>
      <c r="G11" s="260"/>
      <c r="H11" s="260"/>
      <c r="I11" s="260"/>
      <c r="J11" s="260"/>
      <c r="K11" s="261"/>
      <c r="L11"/>
    </row>
    <row r="12" spans="1:12" ht="14">
      <c r="A12" s="7" t="s">
        <v>247</v>
      </c>
      <c r="B12" s="205">
        <v>0</v>
      </c>
      <c r="C12" s="56">
        <v>47</v>
      </c>
      <c r="D12" s="225">
        <v>0</v>
      </c>
      <c r="E12" s="103">
        <v>10.26761332605134</v>
      </c>
      <c r="G12" s="260"/>
      <c r="H12" s="260"/>
      <c r="I12" s="260"/>
      <c r="J12" s="260"/>
      <c r="K12" s="261"/>
      <c r="L12"/>
    </row>
    <row r="13" spans="1:12" ht="14">
      <c r="A13" s="7" t="s">
        <v>391</v>
      </c>
      <c r="B13" s="205">
        <v>242</v>
      </c>
      <c r="C13" s="225">
        <v>480</v>
      </c>
      <c r="D13" s="225">
        <v>51.617857219034619</v>
      </c>
      <c r="E13" s="103">
        <v>104.86073184052431</v>
      </c>
      <c r="G13" s="260"/>
      <c r="H13" s="260"/>
      <c r="I13" s="260"/>
      <c r="J13" s="260"/>
      <c r="K13" s="261"/>
      <c r="L13"/>
    </row>
    <row r="14" spans="1:12" ht="14">
      <c r="A14" s="7" t="s">
        <v>71</v>
      </c>
      <c r="B14" s="205">
        <v>108</v>
      </c>
      <c r="C14" s="56">
        <v>865</v>
      </c>
      <c r="D14" s="225">
        <v>23.036068510974129</v>
      </c>
      <c r="E14" s="103">
        <v>188.96777717094486</v>
      </c>
      <c r="G14" s="260"/>
      <c r="H14" s="260"/>
      <c r="I14" s="260"/>
      <c r="J14" s="260"/>
      <c r="K14" s="261"/>
      <c r="L14"/>
    </row>
    <row r="15" spans="1:12" ht="25.5">
      <c r="A15" s="7" t="s">
        <v>170</v>
      </c>
      <c r="B15" s="205">
        <v>108</v>
      </c>
      <c r="C15" s="56">
        <v>818</v>
      </c>
      <c r="D15" s="225">
        <v>23.036068510974129</v>
      </c>
      <c r="E15" s="103">
        <v>178.70016384489352</v>
      </c>
      <c r="G15" s="260"/>
      <c r="H15" s="260"/>
      <c r="I15" s="260"/>
      <c r="J15" s="260"/>
      <c r="K15" s="261"/>
      <c r="L15"/>
    </row>
    <row r="16" spans="1:12" ht="25.5">
      <c r="A16" s="7" t="s">
        <v>392</v>
      </c>
      <c r="B16" s="205">
        <v>0</v>
      </c>
      <c r="C16" s="56">
        <v>47</v>
      </c>
      <c r="D16" s="225">
        <v>0</v>
      </c>
      <c r="E16" s="103">
        <v>10.26761332605134</v>
      </c>
      <c r="G16" s="260"/>
      <c r="H16" s="260"/>
      <c r="I16" s="260"/>
      <c r="J16" s="260"/>
      <c r="K16" s="261"/>
      <c r="L16"/>
    </row>
    <row r="17" spans="1:12" ht="38">
      <c r="A17" s="7" t="s">
        <v>459</v>
      </c>
      <c r="B17" s="207">
        <v>-7.6460041844618049E-2</v>
      </c>
      <c r="C17" s="107">
        <v>0.19</v>
      </c>
      <c r="D17" s="229">
        <v>-1.6308692243375649E-2</v>
      </c>
      <c r="E17" s="108">
        <v>4.1507373020207537E-2</v>
      </c>
      <c r="G17" s="260"/>
      <c r="H17" s="260"/>
      <c r="I17" s="260"/>
      <c r="J17" s="260"/>
      <c r="K17" s="261"/>
      <c r="L17"/>
    </row>
    <row r="18" spans="1:12" ht="38">
      <c r="A18" s="7" t="s">
        <v>460</v>
      </c>
      <c r="B18" s="207">
        <v>-0.11925484138451621</v>
      </c>
      <c r="C18" s="107">
        <v>0.45</v>
      </c>
      <c r="D18" s="229">
        <v>-2.5436691633324706E-2</v>
      </c>
      <c r="E18" s="108">
        <v>9.8306936100491543E-2</v>
      </c>
      <c r="G18" s="260"/>
      <c r="H18" s="260"/>
      <c r="I18" s="260"/>
      <c r="J18" s="260"/>
      <c r="K18" s="261"/>
      <c r="L18"/>
    </row>
    <row r="19" spans="1:12" ht="25.5">
      <c r="A19" s="7" t="s">
        <v>221</v>
      </c>
      <c r="B19" s="262">
        <v>1752549394</v>
      </c>
      <c r="C19" s="105">
        <v>1752549394</v>
      </c>
      <c r="D19" s="233">
        <v>1752549394</v>
      </c>
      <c r="E19" s="105">
        <v>1752549394</v>
      </c>
      <c r="G19" s="260"/>
      <c r="H19" s="260"/>
      <c r="I19" s="260"/>
      <c r="J19" s="260"/>
      <c r="K19" s="261"/>
      <c r="L19"/>
    </row>
    <row r="20" spans="1:12" ht="14">
      <c r="A20" s="62" t="s">
        <v>222</v>
      </c>
      <c r="B20" s="263">
        <v>2775</v>
      </c>
      <c r="C20" s="57">
        <v>4955</v>
      </c>
      <c r="D20" s="236">
        <v>591.89898257364075</v>
      </c>
      <c r="E20" s="110">
        <v>1083.4685963954123</v>
      </c>
      <c r="G20" s="260"/>
      <c r="H20" s="260"/>
      <c r="I20" s="260"/>
      <c r="J20" s="260"/>
      <c r="K20" s="261"/>
      <c r="L20"/>
    </row>
    <row r="21" spans="1:12" ht="14">
      <c r="A21" s="241" t="s">
        <v>223</v>
      </c>
      <c r="B21" s="263">
        <v>-3976</v>
      </c>
      <c r="C21" s="57">
        <v>-3103</v>
      </c>
      <c r="D21" s="236">
        <v>-848.06859629289931</v>
      </c>
      <c r="E21" s="110">
        <v>-677.8809393773895</v>
      </c>
      <c r="G21" s="260"/>
      <c r="H21" s="260"/>
      <c r="I21" s="260"/>
      <c r="J21" s="260"/>
      <c r="K21" s="261"/>
      <c r="L21"/>
    </row>
    <row r="22" spans="1:12" ht="14">
      <c r="A22" s="61" t="s">
        <v>224</v>
      </c>
      <c r="B22" s="263">
        <v>1518</v>
      </c>
      <c r="C22" s="57">
        <v>-2003</v>
      </c>
      <c r="D22" s="236">
        <v>323.78474073758082</v>
      </c>
      <c r="E22" s="110">
        <v>-437.57509557618789</v>
      </c>
      <c r="G22" s="260"/>
      <c r="H22" s="260"/>
      <c r="I22" s="260"/>
      <c r="J22" s="260"/>
      <c r="K22" s="261"/>
      <c r="L22"/>
    </row>
    <row r="23" spans="1:12" ht="14.5" thickBot="1">
      <c r="A23" s="62" t="s">
        <v>225</v>
      </c>
      <c r="B23" s="264">
        <v>317</v>
      </c>
      <c r="C23" s="60">
        <v>-151</v>
      </c>
      <c r="D23" s="239">
        <v>67.615127018322212</v>
      </c>
      <c r="E23" s="112">
        <v>-32.987438558164939</v>
      </c>
      <c r="G23" s="260"/>
      <c r="H23" s="260"/>
      <c r="I23" s="260"/>
      <c r="J23" s="260"/>
      <c r="K23" s="261"/>
      <c r="L23"/>
    </row>
    <row r="24" spans="1:12" s="2" customFormat="1" ht="35.15" customHeight="1" thickBot="1">
      <c r="A24" s="3"/>
      <c r="B24" s="6" t="s">
        <v>461</v>
      </c>
      <c r="C24" s="5" t="s">
        <v>462</v>
      </c>
      <c r="D24" s="6" t="s">
        <v>461</v>
      </c>
      <c r="E24" s="5" t="s">
        <v>462</v>
      </c>
      <c r="G24" s="260"/>
      <c r="H24" s="260"/>
      <c r="I24" s="260"/>
      <c r="J24" s="260"/>
      <c r="K24" s="261"/>
      <c r="L24"/>
    </row>
    <row r="25" spans="1:12" ht="14">
      <c r="A25" s="246" t="s">
        <v>227</v>
      </c>
      <c r="B25" s="8">
        <v>35053</v>
      </c>
      <c r="C25" s="8">
        <v>33855</v>
      </c>
      <c r="D25" s="105">
        <v>7474.1465702893456</v>
      </c>
      <c r="E25" s="14">
        <v>7360.7427055702919</v>
      </c>
      <c r="F25" s="2"/>
      <c r="G25" s="260"/>
      <c r="H25" s="260"/>
      <c r="I25" s="260"/>
      <c r="J25" s="260"/>
      <c r="K25" s="261"/>
      <c r="L25"/>
    </row>
    <row r="26" spans="1:12" ht="14">
      <c r="A26" s="247" t="s">
        <v>81</v>
      </c>
      <c r="B26" s="10">
        <v>10267</v>
      </c>
      <c r="C26" s="10">
        <v>6220</v>
      </c>
      <c r="D26" s="105">
        <v>2189.1724770250967</v>
      </c>
      <c r="E26" s="14">
        <v>1352.3503065617253</v>
      </c>
      <c r="F26" s="2"/>
      <c r="G26" s="260"/>
      <c r="H26" s="260"/>
      <c r="I26" s="260"/>
      <c r="J26" s="260"/>
      <c r="K26" s="261"/>
      <c r="L26"/>
    </row>
    <row r="27" spans="1:12" ht="14">
      <c r="A27" s="247" t="s">
        <v>82</v>
      </c>
      <c r="B27" s="10">
        <v>45320</v>
      </c>
      <c r="C27" s="10">
        <v>40075</v>
      </c>
      <c r="D27" s="105">
        <v>9663.3190473144423</v>
      </c>
      <c r="E27" s="14">
        <v>8713.0930121320162</v>
      </c>
      <c r="F27" s="2"/>
      <c r="G27" s="260"/>
      <c r="H27" s="260"/>
      <c r="I27" s="260"/>
      <c r="J27" s="260"/>
      <c r="K27" s="261"/>
      <c r="L27"/>
    </row>
    <row r="28" spans="1:12" ht="14">
      <c r="A28" s="247" t="s">
        <v>229</v>
      </c>
      <c r="B28" s="10">
        <v>8763</v>
      </c>
      <c r="C28" s="10">
        <v>8763</v>
      </c>
      <c r="D28" s="105">
        <v>1868.4833365316958</v>
      </c>
      <c r="E28" s="14">
        <v>1905.2485106753054</v>
      </c>
      <c r="F28" s="2"/>
      <c r="G28" s="260"/>
      <c r="H28" s="260"/>
      <c r="I28" s="260"/>
      <c r="J28" s="260"/>
      <c r="K28" s="261"/>
      <c r="L28"/>
    </row>
    <row r="29" spans="1:12" ht="14">
      <c r="A29" s="247" t="s">
        <v>84</v>
      </c>
      <c r="B29" s="10">
        <v>16581</v>
      </c>
      <c r="C29" s="10">
        <v>16491</v>
      </c>
      <c r="D29" s="105">
        <v>3536.4698394422057</v>
      </c>
      <c r="E29" s="14">
        <v>3586.4676696960473</v>
      </c>
      <c r="F29" s="2"/>
      <c r="G29" s="260"/>
      <c r="H29" s="260"/>
      <c r="I29" s="260"/>
      <c r="J29" s="260"/>
      <c r="K29" s="261"/>
      <c r="L29"/>
    </row>
    <row r="30" spans="1:12" ht="14">
      <c r="A30" s="247" t="s">
        <v>230</v>
      </c>
      <c r="B30" s="10">
        <v>33</v>
      </c>
      <c r="C30" s="10">
        <v>33</v>
      </c>
      <c r="D30" s="105">
        <v>7.0363973645493507</v>
      </c>
      <c r="E30" s="14">
        <v>7.1748488933339125</v>
      </c>
      <c r="F30" s="2"/>
      <c r="G30" s="260"/>
      <c r="H30" s="260"/>
      <c r="I30" s="260"/>
      <c r="J30" s="260"/>
      <c r="K30" s="261"/>
      <c r="L30"/>
    </row>
    <row r="31" spans="1:12" ht="14">
      <c r="A31" s="247" t="s">
        <v>86</v>
      </c>
      <c r="B31" s="10">
        <v>16614</v>
      </c>
      <c r="C31" s="10">
        <v>16524</v>
      </c>
      <c r="D31" s="105">
        <v>3542.5062368067552</v>
      </c>
      <c r="E31" s="14">
        <v>3592.6425185893813</v>
      </c>
      <c r="F31" s="2"/>
      <c r="G31" s="260"/>
      <c r="H31" s="260"/>
      <c r="I31" s="260"/>
      <c r="J31" s="260"/>
      <c r="K31" s="261"/>
      <c r="L31"/>
    </row>
    <row r="32" spans="1:12" ht="14">
      <c r="A32" s="267" t="s">
        <v>359</v>
      </c>
      <c r="B32" s="10">
        <v>18511</v>
      </c>
      <c r="C32" s="10">
        <v>13634</v>
      </c>
      <c r="D32" s="105">
        <v>3946.9924731870619</v>
      </c>
      <c r="E32" s="14">
        <v>2964.2996912640779</v>
      </c>
      <c r="F32" s="2"/>
      <c r="G32" s="260"/>
      <c r="H32" s="260"/>
      <c r="I32" s="260"/>
      <c r="J32" s="260"/>
      <c r="K32" s="261"/>
      <c r="L32"/>
    </row>
    <row r="33" spans="1:12" ht="14">
      <c r="A33" s="267" t="s">
        <v>360</v>
      </c>
      <c r="B33" s="10">
        <v>10195</v>
      </c>
      <c r="C33" s="10">
        <v>9917</v>
      </c>
      <c r="D33" s="105">
        <v>2173.8203373206252</v>
      </c>
      <c r="E33" s="14">
        <v>2156.1508022785579</v>
      </c>
      <c r="F33" s="2"/>
      <c r="G33" s="260"/>
      <c r="H33" s="260"/>
      <c r="I33" s="260"/>
      <c r="J33" s="260"/>
      <c r="K33" s="261"/>
      <c r="L33"/>
    </row>
    <row r="34" spans="1:12" ht="14.5" thickBot="1">
      <c r="A34" s="268" t="s">
        <v>89</v>
      </c>
      <c r="B34" s="11">
        <v>28706</v>
      </c>
      <c r="C34" s="11">
        <v>23551</v>
      </c>
      <c r="D34" s="105">
        <v>6120.8128105076867</v>
      </c>
      <c r="E34" s="14">
        <v>5120.4504935426357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46.5" customHeight="1" thickBot="1">
      <c r="A37" s="316"/>
      <c r="B37" s="5" t="s">
        <v>463</v>
      </c>
      <c r="C37" s="5" t="s">
        <v>453</v>
      </c>
      <c r="D37" s="5" t="s">
        <v>455</v>
      </c>
      <c r="E37" s="5" t="s">
        <v>453</v>
      </c>
      <c r="F37" s="2"/>
      <c r="G37" s="260"/>
      <c r="H37" s="260"/>
      <c r="I37" s="260"/>
      <c r="J37" s="260"/>
      <c r="K37"/>
      <c r="L37"/>
    </row>
    <row r="38" spans="1:12" ht="14">
      <c r="A38" s="61" t="s">
        <v>65</v>
      </c>
      <c r="B38" s="8">
        <v>29334</v>
      </c>
      <c r="C38" s="8">
        <v>18216</v>
      </c>
      <c r="D38" s="102">
        <v>6256.8521638973616</v>
      </c>
      <c r="E38" s="111">
        <v>3979.4647733478978</v>
      </c>
      <c r="F38" s="2"/>
      <c r="G38" s="260"/>
      <c r="H38" s="260"/>
      <c r="I38" s="260"/>
      <c r="J38" s="260"/>
      <c r="K38" s="265"/>
      <c r="L38"/>
    </row>
    <row r="39" spans="1:12" ht="14">
      <c r="A39" s="62" t="s">
        <v>166</v>
      </c>
      <c r="B39" s="111">
        <v>200</v>
      </c>
      <c r="C39" s="111">
        <v>45</v>
      </c>
      <c r="D39" s="111">
        <v>42.659386131433571</v>
      </c>
      <c r="E39" s="111">
        <v>9.8306936100491544</v>
      </c>
      <c r="F39" s="2"/>
      <c r="G39" s="260"/>
      <c r="H39" s="260"/>
      <c r="I39" s="260"/>
      <c r="J39" s="260"/>
      <c r="K39" s="265"/>
      <c r="L39"/>
    </row>
    <row r="40" spans="1:12" ht="14">
      <c r="A40" s="62" t="s">
        <v>430</v>
      </c>
      <c r="B40" s="111">
        <v>36</v>
      </c>
      <c r="C40" s="111">
        <v>236</v>
      </c>
      <c r="D40" s="111">
        <v>7.6786895036580427</v>
      </c>
      <c r="E40" s="111">
        <v>51.556526488257788</v>
      </c>
      <c r="F40" s="2"/>
      <c r="G40" s="260"/>
      <c r="H40" s="260"/>
      <c r="I40" s="260"/>
      <c r="J40" s="260"/>
      <c r="K40" s="265"/>
      <c r="L40"/>
    </row>
    <row r="41" spans="1:12" ht="14">
      <c r="A41" s="62" t="s">
        <v>410</v>
      </c>
      <c r="B41" s="111">
        <v>67</v>
      </c>
      <c r="C41" s="111">
        <v>260</v>
      </c>
      <c r="D41" s="111">
        <v>14.290894354030247</v>
      </c>
      <c r="E41" s="111">
        <v>56.799563080284003</v>
      </c>
      <c r="F41" s="2"/>
      <c r="G41" s="260"/>
      <c r="H41" s="260"/>
      <c r="I41" s="260"/>
      <c r="J41" s="260"/>
      <c r="K41" s="265"/>
      <c r="L41"/>
    </row>
    <row r="42" spans="1:12" ht="14">
      <c r="A42" s="62" t="s">
        <v>391</v>
      </c>
      <c r="B42" s="57">
        <v>152</v>
      </c>
      <c r="C42" s="57">
        <v>380</v>
      </c>
      <c r="D42" s="111">
        <v>32.421133459889511</v>
      </c>
      <c r="E42" s="111">
        <v>83.014746040415076</v>
      </c>
      <c r="F42" s="2"/>
      <c r="G42" s="260"/>
      <c r="H42" s="260"/>
      <c r="I42" s="260"/>
      <c r="J42" s="260"/>
      <c r="K42" s="265"/>
      <c r="L42"/>
    </row>
    <row r="43" spans="1:12" ht="14">
      <c r="A43" s="62" t="s">
        <v>71</v>
      </c>
      <c r="B43" s="111">
        <v>219</v>
      </c>
      <c r="C43" s="111">
        <v>640</v>
      </c>
      <c r="D43" s="111">
        <v>45.712027813919761</v>
      </c>
      <c r="E43" s="111">
        <v>139.81430912069908</v>
      </c>
      <c r="F43" s="2"/>
      <c r="G43" s="260"/>
      <c r="H43" s="260"/>
      <c r="I43" s="260"/>
      <c r="J43" s="260"/>
      <c r="K43" s="265"/>
      <c r="L43"/>
    </row>
    <row r="44" spans="1:12" ht="25.5">
      <c r="A44" s="62" t="s">
        <v>464</v>
      </c>
      <c r="B44" s="114">
        <v>0.04</v>
      </c>
      <c r="C44" s="114">
        <v>0.15</v>
      </c>
      <c r="D44" s="114">
        <v>8.5318772262867135E-3</v>
      </c>
      <c r="E44" s="114">
        <v>3.2768978700163848E-2</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-182</v>
      </c>
      <c r="C46" s="57">
        <v>-297</v>
      </c>
      <c r="D46" s="111">
        <v>-38.820041379604547</v>
      </c>
      <c r="E46" s="111">
        <v>-64.882577826324422</v>
      </c>
      <c r="F46" s="2"/>
      <c r="G46" s="260"/>
      <c r="H46" s="260"/>
      <c r="I46" s="260"/>
      <c r="J46" s="260"/>
      <c r="K46" s="265"/>
      <c r="L46"/>
    </row>
    <row r="47" spans="1:12" ht="14">
      <c r="A47" s="62" t="s">
        <v>223</v>
      </c>
      <c r="B47" s="57">
        <v>-472</v>
      </c>
      <c r="C47" s="57">
        <v>839</v>
      </c>
      <c r="D47" s="111">
        <v>-100.67615127018323</v>
      </c>
      <c r="E47" s="111">
        <v>183.28782086291645</v>
      </c>
      <c r="F47" s="2"/>
      <c r="G47" s="260"/>
      <c r="H47" s="260"/>
      <c r="I47" s="260"/>
      <c r="J47" s="260"/>
      <c r="K47" s="265"/>
      <c r="L47"/>
    </row>
    <row r="48" spans="1:12" ht="14">
      <c r="A48" s="62" t="s">
        <v>224</v>
      </c>
      <c r="B48" s="57">
        <v>2652</v>
      </c>
      <c r="C48" s="57">
        <v>-2009</v>
      </c>
      <c r="D48" s="111">
        <v>565.66346010280915</v>
      </c>
      <c r="E48" s="111">
        <v>-437.88585472419447</v>
      </c>
      <c r="F48" s="2"/>
      <c r="G48" s="260"/>
      <c r="H48" s="260"/>
      <c r="I48" s="260"/>
      <c r="J48" s="260"/>
      <c r="K48" s="265"/>
      <c r="L48"/>
    </row>
    <row r="49" spans="1:12" ht="14.5" thickBot="1">
      <c r="A49" s="62" t="s">
        <v>225</v>
      </c>
      <c r="B49" s="60">
        <v>1998</v>
      </c>
      <c r="C49" s="60">
        <v>-1467</v>
      </c>
      <c r="D49" s="111">
        <v>426.16726745302134</v>
      </c>
      <c r="E49" s="111">
        <v>-320.48061168760245</v>
      </c>
      <c r="F49" s="2"/>
      <c r="G49" s="260"/>
      <c r="H49" s="260"/>
      <c r="I49" s="260"/>
      <c r="J49" s="260"/>
      <c r="K49" s="265"/>
      <c r="L49"/>
    </row>
    <row r="50" spans="1:12" ht="35.25" customHeight="1" thickBot="1">
      <c r="A50" s="4"/>
      <c r="B50" s="6" t="s">
        <v>461</v>
      </c>
      <c r="C50" s="276" t="s">
        <v>462</v>
      </c>
      <c r="D50" s="6" t="s">
        <v>461</v>
      </c>
      <c r="E50" s="276" t="s">
        <v>462</v>
      </c>
      <c r="F50" s="2"/>
      <c r="G50" s="260"/>
      <c r="H50" s="260"/>
      <c r="I50" s="260"/>
      <c r="J50" s="260"/>
      <c r="K50"/>
      <c r="L50"/>
    </row>
    <row r="51" spans="1:12" ht="14">
      <c r="A51" s="246" t="s">
        <v>227</v>
      </c>
      <c r="B51" s="8">
        <v>27329</v>
      </c>
      <c r="C51" s="8">
        <v>27087</v>
      </c>
      <c r="D51" s="102">
        <v>5827.2031386596736</v>
      </c>
      <c r="E51" s="102">
        <v>5889.246423446536</v>
      </c>
      <c r="F51" s="2"/>
      <c r="G51" s="260"/>
      <c r="H51" s="260"/>
      <c r="I51" s="260"/>
      <c r="J51" s="260"/>
      <c r="K51" s="261"/>
      <c r="L51"/>
    </row>
    <row r="52" spans="1:12" ht="14">
      <c r="A52" s="247" t="s">
        <v>81</v>
      </c>
      <c r="B52" s="10">
        <v>8723</v>
      </c>
      <c r="C52" s="10">
        <v>4393</v>
      </c>
      <c r="D52" s="104">
        <v>1859.9543700292118</v>
      </c>
      <c r="E52" s="104">
        <v>955.12458146714789</v>
      </c>
      <c r="F52" s="2"/>
      <c r="G52" s="260"/>
      <c r="H52" s="260"/>
      <c r="I52" s="260"/>
      <c r="J52" s="260"/>
      <c r="K52" s="261"/>
      <c r="L52"/>
    </row>
    <row r="53" spans="1:12" ht="14">
      <c r="A53" s="247" t="s">
        <v>82</v>
      </c>
      <c r="B53" s="10">
        <v>36052</v>
      </c>
      <c r="C53" s="10">
        <v>31480</v>
      </c>
      <c r="D53" s="104">
        <v>7687.1575086888852</v>
      </c>
      <c r="E53" s="104">
        <v>6844.3710049136844</v>
      </c>
      <c r="F53" s="2"/>
      <c r="G53" s="260"/>
      <c r="H53" s="260"/>
      <c r="I53" s="260"/>
      <c r="J53" s="260"/>
      <c r="K53" s="261"/>
      <c r="L53"/>
    </row>
    <row r="54" spans="1:12" ht="14">
      <c r="A54" s="247" t="s">
        <v>229</v>
      </c>
      <c r="B54" s="10">
        <v>8763</v>
      </c>
      <c r="C54" s="10">
        <v>8763</v>
      </c>
      <c r="D54" s="104">
        <v>1868.4833365316958</v>
      </c>
      <c r="E54" s="104">
        <v>1905.2485106753054</v>
      </c>
      <c r="F54" s="2"/>
      <c r="G54" s="260"/>
      <c r="H54" s="260"/>
      <c r="I54" s="260"/>
      <c r="J54" s="260"/>
      <c r="K54" s="261"/>
      <c r="L54"/>
    </row>
    <row r="55" spans="1:12" ht="14">
      <c r="A55" s="247" t="s">
        <v>413</v>
      </c>
      <c r="B55" s="10">
        <v>12320</v>
      </c>
      <c r="C55" s="10">
        <v>12101</v>
      </c>
      <c r="D55" s="104">
        <v>2626.9216827650912</v>
      </c>
      <c r="E55" s="104">
        <v>2630.9953472192024</v>
      </c>
      <c r="F55" s="2"/>
      <c r="G55" s="260"/>
      <c r="H55" s="260"/>
      <c r="I55" s="260"/>
      <c r="J55" s="260"/>
      <c r="K55" s="261"/>
      <c r="L55"/>
    </row>
    <row r="56" spans="1:12" ht="14">
      <c r="A56" s="247" t="s">
        <v>359</v>
      </c>
      <c r="B56" s="10">
        <v>14822</v>
      </c>
      <c r="C56" s="10">
        <v>10245</v>
      </c>
      <c r="D56" s="104">
        <v>3160.4085374954693</v>
      </c>
      <c r="E56" s="104">
        <v>2227.4644518850282</v>
      </c>
      <c r="F56" s="2"/>
      <c r="G56" s="260"/>
      <c r="H56" s="260"/>
      <c r="I56" s="260"/>
      <c r="J56" s="260"/>
      <c r="K56" s="261"/>
      <c r="L56"/>
    </row>
    <row r="57" spans="1:12" ht="14">
      <c r="A57" s="247" t="s">
        <v>360</v>
      </c>
      <c r="B57" s="10">
        <v>8910</v>
      </c>
      <c r="C57" s="10">
        <v>9134</v>
      </c>
      <c r="D57" s="104">
        <v>1899.8272884283249</v>
      </c>
      <c r="E57" s="104">
        <v>1985.9112058094533</v>
      </c>
      <c r="F57" s="2"/>
      <c r="G57" s="260"/>
      <c r="H57" s="260"/>
      <c r="I57" s="260"/>
      <c r="J57" s="260"/>
      <c r="K57" s="261"/>
      <c r="L57"/>
    </row>
    <row r="58" spans="1:12" ht="14.5" thickBot="1">
      <c r="A58" s="247" t="s">
        <v>89</v>
      </c>
      <c r="B58" s="11">
        <v>23732</v>
      </c>
      <c r="C58" s="11">
        <v>19379</v>
      </c>
      <c r="D58" s="118">
        <v>5060.2358259237935</v>
      </c>
      <c r="E58" s="118">
        <v>4213.3756576944816</v>
      </c>
      <c r="F58" s="2"/>
      <c r="G58" s="260"/>
      <c r="H58" s="260"/>
      <c r="I58" s="260"/>
      <c r="J58" s="260"/>
      <c r="K58" s="261"/>
      <c r="L58"/>
    </row>
    <row r="59" spans="1:12" ht="13">
      <c r="F59" s="2"/>
      <c r="G59" s="2"/>
    </row>
    <row r="60" spans="1:12" ht="13">
      <c r="F60" s="2"/>
      <c r="G60" s="2"/>
    </row>
    <row r="61" spans="1:12" ht="18.75" customHeight="1">
      <c r="A61" s="370" t="s">
        <v>465</v>
      </c>
      <c r="B61" s="370"/>
      <c r="C61" s="370"/>
    </row>
    <row r="62" spans="1:12" ht="28.5" customHeight="1">
      <c r="A62" s="368" t="s">
        <v>466</v>
      </c>
      <c r="B62" s="369"/>
      <c r="C62" s="369"/>
      <c r="D62" s="369"/>
      <c r="E62" s="369"/>
    </row>
    <row r="63" spans="1:12" ht="39" customHeight="1">
      <c r="A63" s="368" t="s">
        <v>467</v>
      </c>
      <c r="B63" s="369"/>
      <c r="C63" s="369"/>
      <c r="D63" s="369"/>
      <c r="E63" s="369"/>
    </row>
  </sheetData>
  <mergeCells count="11">
    <mergeCell ref="A63:E63"/>
    <mergeCell ref="A62:E62"/>
    <mergeCell ref="A61:C61"/>
    <mergeCell ref="A1:A2"/>
    <mergeCell ref="B1:C1"/>
    <mergeCell ref="D1:E1"/>
    <mergeCell ref="A3:E3"/>
    <mergeCell ref="A35:E35"/>
    <mergeCell ref="A36:A37"/>
    <mergeCell ref="B36:C36"/>
    <mergeCell ref="D36:E36"/>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L63"/>
  <sheetViews>
    <sheetView topLeftCell="A10" workbookViewId="0">
      <selection activeCell="I50" sqref="I50"/>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468</v>
      </c>
      <c r="C2" s="5" t="s">
        <v>469</v>
      </c>
      <c r="D2" s="5" t="s">
        <v>468</v>
      </c>
      <c r="E2" s="5" t="s">
        <v>469</v>
      </c>
      <c r="G2"/>
      <c r="H2"/>
      <c r="I2"/>
      <c r="J2"/>
      <c r="K2"/>
      <c r="L2"/>
    </row>
    <row r="3" spans="1:12" s="2" customFormat="1" ht="27" customHeight="1" thickBot="1">
      <c r="A3" s="281" t="s">
        <v>213</v>
      </c>
      <c r="B3" s="282"/>
      <c r="C3" s="282"/>
      <c r="D3" s="282"/>
      <c r="E3" s="367"/>
      <c r="G3"/>
      <c r="H3" s="266"/>
      <c r="I3"/>
      <c r="J3"/>
      <c r="K3"/>
      <c r="L3"/>
    </row>
    <row r="4" spans="1:12" ht="14">
      <c r="A4" s="61" t="s">
        <v>65</v>
      </c>
      <c r="B4" s="259">
        <v>13559</v>
      </c>
      <c r="C4" s="8">
        <v>9620</v>
      </c>
      <c r="D4" s="274">
        <v>2884.5867460908416</v>
      </c>
      <c r="E4" s="102">
        <v>2070.063694267516</v>
      </c>
      <c r="G4" s="260"/>
      <c r="H4" s="260"/>
      <c r="I4" s="260"/>
      <c r="J4" s="260"/>
      <c r="K4" s="261"/>
      <c r="L4"/>
    </row>
    <row r="5" spans="1:12" ht="14">
      <c r="A5" s="61" t="s">
        <v>384</v>
      </c>
      <c r="B5" s="275">
        <v>2304</v>
      </c>
      <c r="C5" s="270">
        <v>0</v>
      </c>
      <c r="D5" s="15">
        <v>490.16062121050953</v>
      </c>
      <c r="E5" s="103">
        <v>0</v>
      </c>
      <c r="G5" s="260"/>
      <c r="H5" s="260"/>
      <c r="I5" s="260"/>
      <c r="J5" s="260"/>
      <c r="K5" s="261"/>
      <c r="L5"/>
    </row>
    <row r="6" spans="1:12" ht="14">
      <c r="A6" s="7" t="s">
        <v>66</v>
      </c>
      <c r="B6" s="205">
        <v>1697</v>
      </c>
      <c r="C6" s="103">
        <v>1349</v>
      </c>
      <c r="D6" s="225">
        <v>361.0254228273588</v>
      </c>
      <c r="E6" s="103">
        <v>290.28232053709763</v>
      </c>
      <c r="G6" s="260"/>
      <c r="H6" s="260"/>
      <c r="I6" s="260"/>
      <c r="J6" s="260"/>
      <c r="K6" s="261"/>
      <c r="L6"/>
    </row>
    <row r="7" spans="1:12" ht="14">
      <c r="A7" s="7" t="s">
        <v>214</v>
      </c>
      <c r="B7" s="205">
        <v>1392</v>
      </c>
      <c r="C7" s="56">
        <v>1207</v>
      </c>
      <c r="D7" s="225">
        <v>296.13870864801618</v>
      </c>
      <c r="E7" s="103">
        <v>259.72628679635051</v>
      </c>
      <c r="G7" s="260"/>
      <c r="H7" s="260"/>
      <c r="I7" s="260"/>
      <c r="J7" s="260"/>
      <c r="K7" s="261"/>
      <c r="L7"/>
    </row>
    <row r="8" spans="1:12" ht="14">
      <c r="A8" s="7" t="s">
        <v>470</v>
      </c>
      <c r="B8" s="205">
        <v>1036</v>
      </c>
      <c r="C8" s="56">
        <v>836</v>
      </c>
      <c r="D8" s="225">
        <v>220.40208488458674</v>
      </c>
      <c r="E8" s="103">
        <v>179.8932690652436</v>
      </c>
      <c r="G8" s="260"/>
      <c r="H8" s="260"/>
      <c r="I8" s="260"/>
      <c r="J8" s="260"/>
      <c r="K8" s="261"/>
      <c r="L8"/>
    </row>
    <row r="9" spans="1:12" ht="14">
      <c r="A9" s="7" t="s">
        <v>471</v>
      </c>
      <c r="B9" s="205">
        <v>0</v>
      </c>
      <c r="C9" s="56">
        <v>65</v>
      </c>
      <c r="D9" s="225">
        <v>0</v>
      </c>
      <c r="E9" s="103">
        <v>13.986916853158892</v>
      </c>
      <c r="G9" s="260"/>
      <c r="H9" s="260"/>
      <c r="I9" s="260"/>
      <c r="J9" s="260"/>
      <c r="K9" s="261"/>
      <c r="L9"/>
    </row>
    <row r="10" spans="1:12" ht="14">
      <c r="A10" s="7" t="s">
        <v>67</v>
      </c>
      <c r="B10" s="205">
        <v>1036</v>
      </c>
      <c r="C10" s="56">
        <v>901</v>
      </c>
      <c r="D10" s="225">
        <v>220.40208488458674</v>
      </c>
      <c r="E10" s="103">
        <v>193.88018591840247</v>
      </c>
      <c r="G10" s="260"/>
      <c r="H10" s="260"/>
      <c r="I10" s="260"/>
      <c r="J10" s="260"/>
      <c r="K10" s="261"/>
      <c r="L10"/>
    </row>
    <row r="11" spans="1:12" ht="25.5">
      <c r="A11" s="7" t="s">
        <v>68</v>
      </c>
      <c r="B11" s="205">
        <v>1034</v>
      </c>
      <c r="C11" s="56">
        <v>900</v>
      </c>
      <c r="D11" s="225">
        <v>219.97659823423041</v>
      </c>
      <c r="E11" s="103">
        <v>193.66500258220003</v>
      </c>
      <c r="G11" s="260"/>
      <c r="H11" s="260"/>
      <c r="I11" s="260"/>
      <c r="J11" s="260"/>
      <c r="K11" s="261"/>
      <c r="L11"/>
    </row>
    <row r="12" spans="1:12" ht="14">
      <c r="A12" s="7" t="s">
        <v>215</v>
      </c>
      <c r="B12" s="205">
        <v>2</v>
      </c>
      <c r="C12" s="225">
        <v>1</v>
      </c>
      <c r="D12" s="225">
        <v>0.42548665035634509</v>
      </c>
      <c r="E12" s="103">
        <v>0.21518333620244448</v>
      </c>
      <c r="G12" s="260"/>
      <c r="H12" s="260"/>
      <c r="I12" s="260"/>
      <c r="J12" s="260"/>
      <c r="K12" s="261"/>
      <c r="L12"/>
    </row>
    <row r="13" spans="1:12" ht="14">
      <c r="A13" s="7" t="s">
        <v>391</v>
      </c>
      <c r="B13" s="205">
        <v>-62</v>
      </c>
      <c r="C13" s="56">
        <v>139</v>
      </c>
      <c r="D13" s="225">
        <v>-13.190086161046697</v>
      </c>
      <c r="E13" s="103">
        <v>29.910483732139785</v>
      </c>
      <c r="G13" s="260"/>
      <c r="H13" s="260"/>
      <c r="I13" s="260"/>
      <c r="J13" s="260"/>
      <c r="K13" s="261"/>
      <c r="L13"/>
    </row>
    <row r="14" spans="1:12" ht="14">
      <c r="A14" s="7" t="s">
        <v>71</v>
      </c>
      <c r="B14" s="205">
        <v>974</v>
      </c>
      <c r="C14" s="56">
        <v>1040</v>
      </c>
      <c r="D14" s="225">
        <v>207.21199872354006</v>
      </c>
      <c r="E14" s="103">
        <v>223.79066965054227</v>
      </c>
      <c r="G14" s="260"/>
      <c r="H14" s="260"/>
      <c r="I14" s="260"/>
      <c r="J14" s="260"/>
      <c r="K14" s="261"/>
      <c r="L14"/>
    </row>
    <row r="15" spans="1:12" ht="25.5">
      <c r="A15" s="7" t="s">
        <v>170</v>
      </c>
      <c r="B15" s="205">
        <v>972</v>
      </c>
      <c r="C15" s="56">
        <v>1039</v>
      </c>
      <c r="D15" s="225">
        <v>206.7865120731837</v>
      </c>
      <c r="E15" s="103">
        <v>223.57548631433983</v>
      </c>
      <c r="G15" s="260"/>
      <c r="H15" s="260"/>
      <c r="I15" s="260"/>
      <c r="J15" s="260"/>
      <c r="K15" s="261"/>
      <c r="L15"/>
    </row>
    <row r="16" spans="1:12" ht="25.5">
      <c r="A16" s="7" t="s">
        <v>392</v>
      </c>
      <c r="B16" s="205">
        <v>2</v>
      </c>
      <c r="C16" s="56">
        <v>1</v>
      </c>
      <c r="D16" s="225">
        <v>0.42548665035634509</v>
      </c>
      <c r="E16" s="103">
        <v>0.21518333620244448</v>
      </c>
      <c r="G16" s="260"/>
      <c r="H16" s="260"/>
      <c r="I16" s="260"/>
      <c r="J16" s="260"/>
      <c r="K16" s="261"/>
      <c r="L16"/>
    </row>
    <row r="17" spans="1:12" ht="38">
      <c r="A17" s="7" t="s">
        <v>472</v>
      </c>
      <c r="B17" s="207">
        <v>0.58999763632339597</v>
      </c>
      <c r="C17" s="107">
        <v>0.51</v>
      </c>
      <c r="D17" s="229">
        <v>0.12551805899870142</v>
      </c>
      <c r="E17" s="108">
        <v>0.1097435014632467</v>
      </c>
      <c r="G17" s="260"/>
      <c r="H17" s="260"/>
      <c r="I17" s="260"/>
      <c r="J17" s="260"/>
      <c r="K17" s="261"/>
      <c r="L17"/>
    </row>
    <row r="18" spans="1:12" ht="38">
      <c r="A18" s="7" t="s">
        <v>473</v>
      </c>
      <c r="B18" s="207">
        <v>0.58999763632339597</v>
      </c>
      <c r="C18" s="277">
        <v>0.47000000000000003</v>
      </c>
      <c r="D18" s="229">
        <v>0.12551805899870142</v>
      </c>
      <c r="E18" s="108">
        <v>0.10113616801514892</v>
      </c>
      <c r="G18" s="260"/>
      <c r="H18" s="260"/>
      <c r="I18" s="260"/>
      <c r="J18" s="260"/>
      <c r="K18" s="261"/>
      <c r="L18"/>
    </row>
    <row r="19" spans="1:12" ht="25.5">
      <c r="A19" s="64" t="s">
        <v>221</v>
      </c>
      <c r="B19" s="262">
        <v>1752549394</v>
      </c>
      <c r="C19" s="105">
        <v>1752549394</v>
      </c>
      <c r="D19" s="233">
        <v>1752549394</v>
      </c>
      <c r="E19" s="105">
        <v>1752549394</v>
      </c>
      <c r="G19" s="260"/>
      <c r="H19" s="260"/>
      <c r="I19" s="260"/>
      <c r="J19" s="260"/>
      <c r="K19" s="261"/>
      <c r="L19"/>
    </row>
    <row r="20" spans="1:12" ht="14">
      <c r="A20" s="62" t="s">
        <v>222</v>
      </c>
      <c r="B20" s="263">
        <v>-645</v>
      </c>
      <c r="C20" s="57">
        <v>-8</v>
      </c>
      <c r="D20" s="236">
        <v>-137.2194447399213</v>
      </c>
      <c r="E20" s="110">
        <v>-1.7214666896195558</v>
      </c>
      <c r="G20" s="260"/>
      <c r="H20" s="260"/>
      <c r="I20" s="260"/>
      <c r="J20" s="260"/>
      <c r="K20" s="261"/>
      <c r="L20"/>
    </row>
    <row r="21" spans="1:12" ht="14">
      <c r="A21" s="241" t="s">
        <v>223</v>
      </c>
      <c r="B21" s="263">
        <v>-1011</v>
      </c>
      <c r="C21" s="57">
        <v>-1003</v>
      </c>
      <c r="D21" s="236">
        <v>-215.08350175513243</v>
      </c>
      <c r="E21" s="110">
        <v>-215.82888621105184</v>
      </c>
      <c r="G21" s="260"/>
      <c r="H21" s="260"/>
      <c r="I21" s="260"/>
      <c r="J21" s="260"/>
      <c r="K21" s="261"/>
      <c r="L21"/>
    </row>
    <row r="22" spans="1:12" ht="14">
      <c r="A22" s="61" t="s">
        <v>224</v>
      </c>
      <c r="B22" s="263">
        <v>1685</v>
      </c>
      <c r="C22" s="57">
        <v>1459</v>
      </c>
      <c r="D22" s="236">
        <v>358.47250292522074</v>
      </c>
      <c r="E22" s="110">
        <v>313.95248751936651</v>
      </c>
      <c r="G22" s="260"/>
      <c r="H22" s="260"/>
      <c r="I22" s="260"/>
      <c r="J22" s="260"/>
      <c r="K22" s="261"/>
      <c r="L22"/>
    </row>
    <row r="23" spans="1:12" ht="14.5" thickBot="1">
      <c r="A23" s="62" t="s">
        <v>225</v>
      </c>
      <c r="B23" s="264">
        <v>29</v>
      </c>
      <c r="C23" s="60">
        <v>448</v>
      </c>
      <c r="D23" s="239">
        <v>6.1695564301670034</v>
      </c>
      <c r="E23" s="112">
        <v>96.402134618695129</v>
      </c>
      <c r="G23" s="260"/>
      <c r="H23" s="260"/>
      <c r="I23" s="260"/>
      <c r="J23" s="260"/>
      <c r="K23" s="261"/>
      <c r="L23"/>
    </row>
    <row r="24" spans="1:12" s="2" customFormat="1" ht="35.15" customHeight="1" thickBot="1">
      <c r="A24" s="3"/>
      <c r="B24" s="5" t="s">
        <v>474</v>
      </c>
      <c r="C24" s="5" t="s">
        <v>461</v>
      </c>
      <c r="D24" s="5" t="s">
        <v>474</v>
      </c>
      <c r="E24" s="5" t="s">
        <v>461</v>
      </c>
      <c r="G24" s="260"/>
      <c r="H24" s="260"/>
      <c r="I24" s="260"/>
      <c r="J24" s="260"/>
      <c r="K24" s="261"/>
      <c r="L24"/>
    </row>
    <row r="25" spans="1:12" ht="14">
      <c r="A25" s="246" t="s">
        <v>227</v>
      </c>
      <c r="B25" s="8">
        <v>35381</v>
      </c>
      <c r="C25" s="8">
        <v>35053</v>
      </c>
      <c r="D25" s="105">
        <v>7567.3190033151532</v>
      </c>
      <c r="E25" s="14">
        <v>7474.1465702893456</v>
      </c>
      <c r="F25" s="2"/>
      <c r="G25" s="260"/>
      <c r="H25" s="260"/>
      <c r="I25" s="260"/>
      <c r="J25" s="260"/>
      <c r="K25" s="261"/>
      <c r="L25"/>
    </row>
    <row r="26" spans="1:12" ht="14">
      <c r="A26" s="247" t="s">
        <v>81</v>
      </c>
      <c r="B26" s="10">
        <v>15645</v>
      </c>
      <c r="C26" s="10">
        <v>10267</v>
      </c>
      <c r="D26" s="105">
        <v>3346.1661854347126</v>
      </c>
      <c r="E26" s="14">
        <v>2189.1724770250967</v>
      </c>
      <c r="F26" s="2"/>
      <c r="G26" s="260"/>
      <c r="H26" s="260"/>
      <c r="I26" s="260"/>
      <c r="J26" s="260"/>
      <c r="K26" s="261"/>
      <c r="L26"/>
    </row>
    <row r="27" spans="1:12" ht="14">
      <c r="A27" s="247" t="s">
        <v>82</v>
      </c>
      <c r="B27" s="10">
        <v>51026</v>
      </c>
      <c r="C27" s="10">
        <v>45320</v>
      </c>
      <c r="D27" s="105">
        <v>10913.485188749866</v>
      </c>
      <c r="E27" s="14">
        <v>9663.3190473144423</v>
      </c>
      <c r="F27" s="2"/>
      <c r="G27" s="260"/>
      <c r="H27" s="260"/>
      <c r="I27" s="260"/>
      <c r="J27" s="260"/>
      <c r="K27" s="261"/>
      <c r="L27"/>
    </row>
    <row r="28" spans="1:12" ht="14">
      <c r="A28" s="247" t="s">
        <v>229</v>
      </c>
      <c r="B28" s="10">
        <v>8763</v>
      </c>
      <c r="C28" s="10">
        <v>8763</v>
      </c>
      <c r="D28" s="105">
        <v>1874.2380494064805</v>
      </c>
      <c r="E28" s="14">
        <v>1868.4833365316958</v>
      </c>
      <c r="F28" s="2"/>
      <c r="G28" s="260"/>
      <c r="H28" s="260"/>
      <c r="I28" s="260"/>
      <c r="J28" s="260"/>
      <c r="K28" s="261"/>
      <c r="L28"/>
    </row>
    <row r="29" spans="1:12" ht="14">
      <c r="A29" s="247" t="s">
        <v>84</v>
      </c>
      <c r="B29" s="10">
        <v>17553</v>
      </c>
      <c r="C29" s="10">
        <v>16581</v>
      </c>
      <c r="D29" s="105">
        <v>3754.2508822585814</v>
      </c>
      <c r="E29" s="14">
        <v>3536.4698394422057</v>
      </c>
      <c r="F29" s="2"/>
      <c r="G29" s="260"/>
      <c r="H29" s="260"/>
      <c r="I29" s="260"/>
      <c r="J29" s="260"/>
      <c r="K29" s="261"/>
      <c r="L29"/>
    </row>
    <row r="30" spans="1:12" ht="14">
      <c r="A30" s="247" t="s">
        <v>230</v>
      </c>
      <c r="B30" s="10">
        <v>35</v>
      </c>
      <c r="C30" s="10">
        <v>33</v>
      </c>
      <c r="D30" s="105">
        <v>8.4858303924713923</v>
      </c>
      <c r="E30" s="14">
        <v>7.0363973645493507</v>
      </c>
      <c r="F30" s="2"/>
      <c r="G30" s="260"/>
      <c r="H30" s="260"/>
      <c r="I30" s="260"/>
      <c r="J30" s="260"/>
      <c r="K30" s="261"/>
      <c r="L30"/>
    </row>
    <row r="31" spans="1:12" ht="14">
      <c r="A31" s="247" t="s">
        <v>86</v>
      </c>
      <c r="B31" s="10">
        <v>17588</v>
      </c>
      <c r="C31" s="10">
        <v>16614</v>
      </c>
      <c r="D31" s="105">
        <v>3761.736712651053</v>
      </c>
      <c r="E31" s="14">
        <v>3542.5062368067552</v>
      </c>
      <c r="F31" s="2"/>
      <c r="G31" s="260"/>
      <c r="H31" s="260"/>
      <c r="I31" s="260"/>
      <c r="J31" s="260"/>
      <c r="K31" s="261"/>
      <c r="L31"/>
    </row>
    <row r="32" spans="1:12" ht="14">
      <c r="A32" s="267" t="s">
        <v>359</v>
      </c>
      <c r="B32" s="10">
        <v>19541</v>
      </c>
      <c r="C32" s="10">
        <v>18511</v>
      </c>
      <c r="D32" s="105">
        <v>4179.4460485509571</v>
      </c>
      <c r="E32" s="14">
        <v>3946.9924731870619</v>
      </c>
      <c r="F32" s="2"/>
      <c r="G32" s="260"/>
      <c r="H32" s="260"/>
      <c r="I32" s="260"/>
      <c r="J32" s="260"/>
      <c r="K32" s="261"/>
      <c r="L32"/>
    </row>
    <row r="33" spans="1:12" ht="14">
      <c r="A33" s="267" t="s">
        <v>360</v>
      </c>
      <c r="B33" s="10">
        <v>13897</v>
      </c>
      <c r="C33" s="10">
        <v>10195</v>
      </c>
      <c r="D33" s="105">
        <v>2973.3024275478556</v>
      </c>
      <c r="E33" s="14">
        <v>2173.8203373206252</v>
      </c>
      <c r="F33" s="2"/>
      <c r="G33" s="260"/>
      <c r="H33" s="260"/>
      <c r="I33" s="260"/>
      <c r="J33" s="260"/>
      <c r="K33" s="261"/>
      <c r="L33"/>
    </row>
    <row r="34" spans="1:12" ht="14.5" thickBot="1">
      <c r="A34" s="268" t="s">
        <v>89</v>
      </c>
      <c r="B34" s="11">
        <v>33438</v>
      </c>
      <c r="C34" s="11">
        <v>28706</v>
      </c>
      <c r="D34" s="105">
        <v>7151.7484760988127</v>
      </c>
      <c r="E34" s="14">
        <v>6120.8128105076867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51.75" customHeight="1" thickBot="1">
      <c r="A37" s="316"/>
      <c r="B37" s="5" t="s">
        <v>468</v>
      </c>
      <c r="C37" s="5" t="s">
        <v>469</v>
      </c>
      <c r="D37" s="5" t="s">
        <v>468</v>
      </c>
      <c r="E37" s="5" t="s">
        <v>469</v>
      </c>
      <c r="F37" s="2"/>
      <c r="G37" s="260"/>
      <c r="H37" s="260"/>
      <c r="I37" s="260"/>
      <c r="J37" s="260"/>
      <c r="K37"/>
      <c r="L37"/>
    </row>
    <row r="38" spans="1:12" ht="14">
      <c r="A38" s="61" t="s">
        <v>65</v>
      </c>
      <c r="B38" s="8">
        <v>10869</v>
      </c>
      <c r="C38" s="8">
        <v>8853</v>
      </c>
      <c r="D38" s="102">
        <v>2312.3072013615574</v>
      </c>
      <c r="E38" s="111">
        <v>1905.0180754002411</v>
      </c>
      <c r="F38" s="2"/>
      <c r="G38" s="260"/>
      <c r="H38" s="260"/>
      <c r="I38" s="260"/>
      <c r="J38" s="260"/>
      <c r="K38" s="265"/>
      <c r="L38"/>
    </row>
    <row r="39" spans="1:12" ht="14">
      <c r="A39" s="7" t="s">
        <v>66</v>
      </c>
      <c r="B39" s="111">
        <v>19</v>
      </c>
      <c r="C39" s="111">
        <v>62</v>
      </c>
      <c r="D39" s="111">
        <v>4.0421231783852782</v>
      </c>
      <c r="E39" s="111">
        <v>13.341366844551558</v>
      </c>
      <c r="F39" s="2"/>
      <c r="G39" s="260"/>
      <c r="H39" s="260"/>
      <c r="I39" s="260"/>
      <c r="J39" s="260"/>
      <c r="K39" s="265"/>
      <c r="L39"/>
    </row>
    <row r="40" spans="1:12" ht="14">
      <c r="A40" s="7" t="s">
        <v>385</v>
      </c>
      <c r="B40" s="111">
        <v>-142</v>
      </c>
      <c r="C40" s="111">
        <v>-44</v>
      </c>
      <c r="D40" s="111">
        <v>-30.209552175300502</v>
      </c>
      <c r="E40" s="111">
        <v>-9.4680667929075568</v>
      </c>
      <c r="F40" s="2"/>
      <c r="G40" s="260"/>
      <c r="H40" s="260"/>
      <c r="I40" s="260"/>
      <c r="J40" s="260"/>
      <c r="K40" s="265"/>
      <c r="L40"/>
    </row>
    <row r="41" spans="1:12" ht="14">
      <c r="A41" s="7" t="s">
        <v>388</v>
      </c>
      <c r="B41" s="111">
        <v>-159</v>
      </c>
      <c r="C41" s="111">
        <v>-11</v>
      </c>
      <c r="D41" s="111">
        <v>-33.826188703329436</v>
      </c>
      <c r="E41" s="111">
        <v>-2.3670166982268892</v>
      </c>
      <c r="F41" s="2"/>
      <c r="G41" s="260"/>
      <c r="H41" s="260"/>
      <c r="I41" s="260"/>
      <c r="J41" s="260"/>
      <c r="K41" s="265"/>
      <c r="L41"/>
    </row>
    <row r="42" spans="1:12" ht="14">
      <c r="A42" s="62" t="s">
        <v>391</v>
      </c>
      <c r="B42" s="57">
        <v>-73</v>
      </c>
      <c r="C42" s="57">
        <v>129</v>
      </c>
      <c r="D42" s="111">
        <v>-14.530262738006595</v>
      </c>
      <c r="E42" s="111">
        <v>26.75865037011534</v>
      </c>
      <c r="F42" s="2"/>
      <c r="G42" s="260"/>
      <c r="H42" s="260"/>
      <c r="I42" s="260"/>
      <c r="J42" s="260"/>
      <c r="K42" s="265"/>
      <c r="L42"/>
    </row>
    <row r="43" spans="1:12" ht="14">
      <c r="A43" s="62" t="s">
        <v>71</v>
      </c>
      <c r="B43" s="111">
        <v>-232</v>
      </c>
      <c r="C43" s="111">
        <v>118</v>
      </c>
      <c r="D43" s="111">
        <v>-49.356451441336027</v>
      </c>
      <c r="E43" s="111">
        <v>25.391633671888449</v>
      </c>
      <c r="F43" s="2"/>
      <c r="G43" s="260"/>
      <c r="H43" s="260"/>
      <c r="I43" s="260"/>
      <c r="J43" s="260"/>
      <c r="K43" s="265"/>
      <c r="L43"/>
    </row>
    <row r="44" spans="1:12" ht="25.5">
      <c r="A44" s="7" t="s">
        <v>475</v>
      </c>
      <c r="B44" s="114">
        <v>-9.0724975024584098E-2</v>
      </c>
      <c r="C44" s="114">
        <v>-0.01</v>
      </c>
      <c r="D44" s="114">
        <v>-1.9301132863436678E-2</v>
      </c>
      <c r="E44" s="114">
        <v>-2.1518333620244448E-3</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-628</v>
      </c>
      <c r="C46" s="57">
        <v>-113</v>
      </c>
      <c r="D46" s="111">
        <v>-133.60280821189235</v>
      </c>
      <c r="E46" s="111">
        <v>-25.315716990876229</v>
      </c>
      <c r="F46" s="2"/>
      <c r="G46" s="260"/>
      <c r="H46" s="260"/>
      <c r="I46" s="260"/>
      <c r="J46" s="260"/>
      <c r="K46" s="265"/>
      <c r="L46"/>
    </row>
    <row r="47" spans="1:12" ht="14">
      <c r="A47" s="62" t="s">
        <v>223</v>
      </c>
      <c r="B47" s="57">
        <v>-27</v>
      </c>
      <c r="C47" s="57">
        <v>-1201</v>
      </c>
      <c r="D47" s="111">
        <v>-5.7440697798106584</v>
      </c>
      <c r="E47" s="111">
        <v>-258.43518677913585</v>
      </c>
      <c r="F47" s="2"/>
      <c r="G47" s="260"/>
      <c r="H47" s="260"/>
      <c r="I47" s="260"/>
      <c r="J47" s="260"/>
      <c r="K47" s="265"/>
      <c r="L47"/>
    </row>
    <row r="48" spans="1:12" ht="14">
      <c r="A48" s="62" t="s">
        <v>224</v>
      </c>
      <c r="B48" s="57">
        <v>1741</v>
      </c>
      <c r="C48" s="57">
        <v>2571</v>
      </c>
      <c r="D48" s="111">
        <v>371.38612913519842</v>
      </c>
      <c r="E48" s="111">
        <v>553.23635737648476</v>
      </c>
      <c r="F48" s="2"/>
      <c r="G48" s="260"/>
      <c r="H48" s="260"/>
      <c r="I48" s="260"/>
      <c r="J48" s="260"/>
      <c r="K48" s="265"/>
      <c r="L48"/>
    </row>
    <row r="49" spans="1:12" ht="14.5" thickBot="1">
      <c r="A49" s="62" t="s">
        <v>225</v>
      </c>
      <c r="B49" s="60">
        <v>1086</v>
      </c>
      <c r="C49" s="60">
        <v>1257</v>
      </c>
      <c r="D49" s="111">
        <v>231.03925114349539</v>
      </c>
      <c r="E49" s="111">
        <v>270.48545360647273</v>
      </c>
      <c r="F49" s="2"/>
      <c r="G49" s="260"/>
      <c r="H49" s="260"/>
      <c r="I49" s="260"/>
      <c r="J49" s="260"/>
      <c r="K49" s="265"/>
      <c r="L49"/>
    </row>
    <row r="50" spans="1:12" ht="35.25" customHeight="1" thickBot="1">
      <c r="A50" s="4"/>
      <c r="B50" s="6" t="s">
        <v>474</v>
      </c>
      <c r="C50" s="5" t="s">
        <v>461</v>
      </c>
      <c r="D50" s="6" t="s">
        <v>474</v>
      </c>
      <c r="E50" s="5" t="s">
        <v>461</v>
      </c>
      <c r="F50" s="2"/>
      <c r="G50" s="260"/>
      <c r="H50" s="260"/>
      <c r="I50" s="260"/>
      <c r="J50" s="260"/>
      <c r="K50"/>
      <c r="L50"/>
    </row>
    <row r="51" spans="1:12" ht="14">
      <c r="A51" s="246" t="s">
        <v>227</v>
      </c>
      <c r="B51" s="8">
        <v>27232</v>
      </c>
      <c r="C51" s="8">
        <v>27329</v>
      </c>
      <c r="D51" s="102">
        <v>5824.4038070794559</v>
      </c>
      <c r="E51" s="102">
        <v>5827.2031386596736</v>
      </c>
      <c r="F51" s="2"/>
      <c r="G51" s="260"/>
      <c r="H51" s="260"/>
      <c r="I51" s="260"/>
      <c r="J51" s="260"/>
      <c r="K51" s="261"/>
      <c r="L51"/>
    </row>
    <row r="52" spans="1:12" ht="14">
      <c r="A52" s="247" t="s">
        <v>81</v>
      </c>
      <c r="B52" s="10">
        <v>7334</v>
      </c>
      <c r="C52" s="10">
        <v>8723</v>
      </c>
      <c r="D52" s="104">
        <v>1568.6022885252912</v>
      </c>
      <c r="E52" s="104">
        <v>1859.9543700292118</v>
      </c>
      <c r="F52" s="2"/>
      <c r="G52" s="260"/>
      <c r="H52" s="260"/>
      <c r="I52" s="260"/>
      <c r="J52" s="260"/>
      <c r="K52" s="261"/>
      <c r="L52"/>
    </row>
    <row r="53" spans="1:12" ht="14">
      <c r="A53" s="247" t="s">
        <v>82</v>
      </c>
      <c r="B53" s="10">
        <v>34566</v>
      </c>
      <c r="C53" s="10">
        <v>36052</v>
      </c>
      <c r="D53" s="104">
        <v>7393.0060956047473</v>
      </c>
      <c r="E53" s="104">
        <v>7687.1575086888852</v>
      </c>
      <c r="F53" s="2"/>
      <c r="G53" s="260"/>
      <c r="H53" s="260"/>
      <c r="I53" s="260"/>
      <c r="J53" s="260"/>
      <c r="K53" s="261"/>
      <c r="L53"/>
    </row>
    <row r="54" spans="1:12" ht="14">
      <c r="A54" s="247" t="s">
        <v>229</v>
      </c>
      <c r="B54" s="10">
        <v>8763</v>
      </c>
      <c r="C54" s="10">
        <v>8763</v>
      </c>
      <c r="D54" s="104">
        <v>1874.2380494064805</v>
      </c>
      <c r="E54" s="104">
        <v>1868.4833365316958</v>
      </c>
      <c r="F54" s="2"/>
      <c r="G54" s="260"/>
      <c r="H54" s="260"/>
      <c r="I54" s="260"/>
      <c r="J54" s="260"/>
      <c r="K54" s="261"/>
      <c r="L54"/>
    </row>
    <row r="55" spans="1:12" ht="14">
      <c r="A55" s="247" t="s">
        <v>413</v>
      </c>
      <c r="B55" s="10">
        <v>12088</v>
      </c>
      <c r="C55" s="10">
        <v>12320</v>
      </c>
      <c r="D55" s="104">
        <v>2585.3919366912628</v>
      </c>
      <c r="E55" s="104">
        <v>2626.9216827650912</v>
      </c>
      <c r="F55" s="2"/>
      <c r="G55" s="260"/>
      <c r="H55" s="260"/>
      <c r="I55" s="260"/>
      <c r="J55" s="260"/>
      <c r="K55" s="261"/>
      <c r="L55"/>
    </row>
    <row r="56" spans="1:12" ht="14">
      <c r="A56" s="247" t="s">
        <v>359</v>
      </c>
      <c r="B56" s="10">
        <v>15845</v>
      </c>
      <c r="C56" s="10">
        <v>14822</v>
      </c>
      <c r="D56" s="104">
        <v>3388.9423591059776</v>
      </c>
      <c r="E56" s="104">
        <v>3160.4085374954693</v>
      </c>
      <c r="F56" s="2"/>
      <c r="G56" s="260"/>
      <c r="H56" s="260"/>
      <c r="I56" s="260"/>
      <c r="J56" s="260"/>
      <c r="K56" s="261"/>
      <c r="L56"/>
    </row>
    <row r="57" spans="1:12" ht="14">
      <c r="A57" s="247" t="s">
        <v>360</v>
      </c>
      <c r="B57" s="10">
        <v>6633</v>
      </c>
      <c r="C57" s="10">
        <v>8910</v>
      </c>
      <c r="D57" s="104">
        <v>1418.6717998075071</v>
      </c>
      <c r="E57" s="104">
        <v>1899.8272884283249</v>
      </c>
      <c r="F57" s="2"/>
      <c r="G57" s="260"/>
      <c r="H57" s="260"/>
      <c r="I57" s="260"/>
      <c r="J57" s="260"/>
      <c r="K57" s="261"/>
      <c r="L57"/>
    </row>
    <row r="58" spans="1:12" ht="14.5" thickBot="1">
      <c r="A58" s="247" t="s">
        <v>89</v>
      </c>
      <c r="B58" s="11">
        <v>22478</v>
      </c>
      <c r="C58" s="11">
        <v>23732</v>
      </c>
      <c r="D58" s="118">
        <v>4807.614158913485</v>
      </c>
      <c r="E58" s="118">
        <v>5060.2358259237935</v>
      </c>
      <c r="F58" s="2"/>
      <c r="G58" s="260"/>
      <c r="H58" s="260"/>
      <c r="I58" s="260"/>
      <c r="J58" s="260"/>
      <c r="K58" s="261"/>
      <c r="L58"/>
    </row>
    <row r="59" spans="1:12" ht="13">
      <c r="F59" s="2"/>
      <c r="G59" s="2"/>
    </row>
    <row r="60" spans="1:12" ht="13">
      <c r="F60" s="2"/>
      <c r="G60" s="2"/>
    </row>
    <row r="61" spans="1:12">
      <c r="A61" s="1" t="s">
        <v>465</v>
      </c>
    </row>
    <row r="62" spans="1:12" ht="25.5" customHeight="1">
      <c r="A62" s="278" t="s">
        <v>476</v>
      </c>
      <c r="B62" s="287"/>
      <c r="C62" s="287"/>
      <c r="D62" s="287"/>
      <c r="E62" s="287"/>
    </row>
    <row r="63" spans="1:12" ht="39" customHeight="1">
      <c r="A63" s="296" t="s">
        <v>477</v>
      </c>
      <c r="B63" s="296"/>
      <c r="C63" s="296"/>
      <c r="D63" s="296"/>
      <c r="E63" s="296"/>
    </row>
  </sheetData>
  <mergeCells count="10">
    <mergeCell ref="A62:E62"/>
    <mergeCell ref="A63:E63"/>
    <mergeCell ref="A1:A2"/>
    <mergeCell ref="B1:C1"/>
    <mergeCell ref="D1:E1"/>
    <mergeCell ref="A3:E3"/>
    <mergeCell ref="A35:E35"/>
    <mergeCell ref="A36:A37"/>
    <mergeCell ref="B36:C36"/>
    <mergeCell ref="D36:E36"/>
  </mergeCells>
  <pageMargins left="0.70866141732283472" right="0.70866141732283472" top="0.74803149606299213" bottom="0.74803149606299213" header="0.31496062992125984" footer="0.31496062992125984"/>
  <pageSetup paperSize="9" scale="66"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F63"/>
  <sheetViews>
    <sheetView zoomScale="110" zoomScaleNormal="110" workbookViewId="0">
      <selection activeCell="F63" sqref="F63"/>
    </sheetView>
  </sheetViews>
  <sheetFormatPr defaultColWidth="9" defaultRowHeight="12.5"/>
  <cols>
    <col min="1" max="1" width="51.5" style="1" customWidth="1"/>
    <col min="2" max="2" width="15.58203125" style="1" customWidth="1"/>
    <col min="3" max="3" width="16.58203125" style="1" customWidth="1"/>
    <col min="4" max="4" width="15.58203125" style="1" customWidth="1"/>
    <col min="5" max="5" width="16.25" style="1" customWidth="1"/>
    <col min="6" max="6" width="22.58203125" style="1" bestFit="1" customWidth="1"/>
    <col min="7" max="16384" width="9" style="1"/>
  </cols>
  <sheetData>
    <row r="1" spans="1:5" s="2" customFormat="1" ht="13.5" thickBot="1">
      <c r="A1" s="279" t="s">
        <v>207</v>
      </c>
      <c r="B1" s="288" t="s">
        <v>435</v>
      </c>
      <c r="C1" s="289"/>
      <c r="D1" s="290" t="s">
        <v>436</v>
      </c>
      <c r="E1" s="291"/>
    </row>
    <row r="2" spans="1:5" s="2" customFormat="1" ht="61.15" customHeight="1" thickBot="1">
      <c r="A2" s="280"/>
      <c r="B2" s="55" t="s">
        <v>478</v>
      </c>
      <c r="C2" s="55" t="s">
        <v>479</v>
      </c>
      <c r="D2" s="55" t="s">
        <v>478</v>
      </c>
      <c r="E2" s="55" t="s">
        <v>479</v>
      </c>
    </row>
    <row r="3" spans="1:5" s="2" customFormat="1" ht="27" customHeight="1" thickBot="1">
      <c r="A3" s="281" t="s">
        <v>213</v>
      </c>
      <c r="B3" s="282"/>
      <c r="C3" s="282"/>
      <c r="D3" s="282"/>
      <c r="E3" s="367"/>
    </row>
    <row r="4" spans="1:5">
      <c r="A4" s="61" t="s">
        <v>65</v>
      </c>
      <c r="B4" s="259">
        <v>23282</v>
      </c>
      <c r="C4" s="8">
        <v>17701</v>
      </c>
      <c r="D4" s="274">
        <v>5047.040971168437</v>
      </c>
      <c r="E4" s="102">
        <v>3812.6521205333106</v>
      </c>
    </row>
    <row r="5" spans="1:5">
      <c r="A5" s="61" t="s">
        <v>384</v>
      </c>
      <c r="B5" s="275">
        <v>4279</v>
      </c>
      <c r="C5" s="270">
        <v>0</v>
      </c>
      <c r="D5" s="15">
        <v>927.59592456102314</v>
      </c>
      <c r="E5" s="103">
        <v>0</v>
      </c>
    </row>
    <row r="6" spans="1:5">
      <c r="A6" s="7" t="s">
        <v>66</v>
      </c>
      <c r="B6" s="205">
        <v>3185</v>
      </c>
      <c r="C6" s="103">
        <v>1021</v>
      </c>
      <c r="D6" s="225">
        <v>690.4400606980272</v>
      </c>
      <c r="E6" s="103">
        <v>219.91513558920457</v>
      </c>
    </row>
    <row r="7" spans="1:5">
      <c r="A7" s="7" t="s">
        <v>214</v>
      </c>
      <c r="B7" s="205">
        <v>2526</v>
      </c>
      <c r="C7" s="56">
        <v>725</v>
      </c>
      <c r="D7" s="225">
        <v>547.58291784088442</v>
      </c>
      <c r="E7" s="103">
        <v>156.15913153983675</v>
      </c>
    </row>
    <row r="8" spans="1:5">
      <c r="A8" s="7" t="s">
        <v>470</v>
      </c>
      <c r="B8" s="205">
        <v>1876</v>
      </c>
      <c r="C8" s="56">
        <v>435</v>
      </c>
      <c r="D8" s="225">
        <v>406.67678300455231</v>
      </c>
      <c r="E8" s="103">
        <v>93.695478923902044</v>
      </c>
    </row>
    <row r="9" spans="1:5">
      <c r="A9" s="7" t="s">
        <v>471</v>
      </c>
      <c r="B9" s="205">
        <v>0</v>
      </c>
      <c r="C9" s="56">
        <v>194</v>
      </c>
      <c r="D9" s="225">
        <v>0</v>
      </c>
      <c r="E9" s="103">
        <v>41.786029681004592</v>
      </c>
    </row>
    <row r="10" spans="1:5">
      <c r="A10" s="7" t="s">
        <v>67</v>
      </c>
      <c r="B10" s="205">
        <v>1876</v>
      </c>
      <c r="C10" s="56">
        <v>629</v>
      </c>
      <c r="D10" s="225">
        <v>406.67678300455231</v>
      </c>
      <c r="E10" s="103">
        <v>135.48150860490665</v>
      </c>
    </row>
    <row r="11" spans="1:5">
      <c r="A11" s="7" t="s">
        <v>68</v>
      </c>
      <c r="B11" s="205">
        <v>1873</v>
      </c>
      <c r="C11" s="56">
        <v>627</v>
      </c>
      <c r="D11" s="225">
        <v>406.02644699761538</v>
      </c>
      <c r="E11" s="103">
        <v>135.05072479376227</v>
      </c>
    </row>
    <row r="12" spans="1:5">
      <c r="A12" s="7" t="s">
        <v>215</v>
      </c>
      <c r="B12" s="205">
        <v>3</v>
      </c>
      <c r="C12" s="225">
        <v>2</v>
      </c>
      <c r="D12" s="225">
        <v>0.6503360069369174</v>
      </c>
      <c r="E12" s="103">
        <v>0.43078381114437725</v>
      </c>
    </row>
    <row r="13" spans="1:5">
      <c r="A13" s="7" t="s">
        <v>391</v>
      </c>
      <c r="B13" s="205">
        <v>-165</v>
      </c>
      <c r="C13" s="56">
        <v>351</v>
      </c>
      <c r="D13" s="225">
        <v>-35.768480381530452</v>
      </c>
      <c r="E13" s="103">
        <v>75.602558855838211</v>
      </c>
    </row>
    <row r="14" spans="1:5">
      <c r="A14" s="7" t="s">
        <v>71</v>
      </c>
      <c r="B14" s="205">
        <v>1711</v>
      </c>
      <c r="C14" s="56">
        <v>980</v>
      </c>
      <c r="D14" s="225">
        <v>370.90830262302188</v>
      </c>
      <c r="E14" s="103">
        <v>211.08406746074485</v>
      </c>
    </row>
    <row r="15" spans="1:5" ht="25">
      <c r="A15" s="7" t="s">
        <v>170</v>
      </c>
      <c r="B15" s="205">
        <v>1708</v>
      </c>
      <c r="C15" s="56">
        <v>978</v>
      </c>
      <c r="D15" s="225">
        <v>370.25796661608496</v>
      </c>
      <c r="E15" s="103">
        <v>210.65328364960047</v>
      </c>
    </row>
    <row r="16" spans="1:5">
      <c r="A16" s="7" t="s">
        <v>392</v>
      </c>
      <c r="B16" s="205">
        <v>3</v>
      </c>
      <c r="C16" s="56">
        <v>2</v>
      </c>
      <c r="D16" s="225">
        <v>0.6503360069369174</v>
      </c>
      <c r="E16" s="103">
        <v>0.43078381114437725</v>
      </c>
    </row>
    <row r="17" spans="1:6" ht="25.5">
      <c r="A17" s="7" t="s">
        <v>472</v>
      </c>
      <c r="B17" s="207">
        <v>1.0687287938430567</v>
      </c>
      <c r="C17" s="107">
        <v>0.35776452415354865</v>
      </c>
      <c r="D17" s="229">
        <v>0.23167760542880048</v>
      </c>
      <c r="E17" s="108">
        <v>7.7059582603560148E-2</v>
      </c>
      <c r="F17"/>
    </row>
    <row r="18" spans="1:6" ht="38">
      <c r="A18" s="7" t="s">
        <v>473</v>
      </c>
      <c r="B18" s="207">
        <v>1.0687287938430567</v>
      </c>
      <c r="C18" s="277">
        <v>0.25</v>
      </c>
      <c r="D18" s="229">
        <v>0.23167760542880048</v>
      </c>
      <c r="E18" s="108">
        <v>5.3847976393047156E-2</v>
      </c>
      <c r="F18"/>
    </row>
    <row r="19" spans="1:6">
      <c r="A19" s="64" t="s">
        <v>221</v>
      </c>
      <c r="B19" s="262">
        <v>1752549394</v>
      </c>
      <c r="C19" s="105">
        <v>1752549394</v>
      </c>
      <c r="D19" s="233">
        <v>1752549394</v>
      </c>
      <c r="E19" s="105">
        <v>1752549394</v>
      </c>
    </row>
    <row r="20" spans="1:6">
      <c r="A20" s="62" t="s">
        <v>222</v>
      </c>
      <c r="B20" s="263">
        <v>2340</v>
      </c>
      <c r="C20" s="57">
        <v>2070</v>
      </c>
      <c r="D20" s="236">
        <v>507.26208541079552</v>
      </c>
      <c r="E20" s="110">
        <v>445.86124453443045</v>
      </c>
    </row>
    <row r="21" spans="1:6">
      <c r="A21" s="241" t="s">
        <v>223</v>
      </c>
      <c r="B21" s="263">
        <v>-2094</v>
      </c>
      <c r="C21" s="57">
        <v>-1841</v>
      </c>
      <c r="D21" s="236">
        <v>-453.93453284196829</v>
      </c>
      <c r="E21" s="110">
        <v>-396.53649815839924</v>
      </c>
    </row>
    <row r="22" spans="1:6">
      <c r="A22" s="61" t="s">
        <v>224</v>
      </c>
      <c r="B22" s="263">
        <v>-190</v>
      </c>
      <c r="C22" s="57">
        <v>-168</v>
      </c>
      <c r="D22" s="236">
        <v>-41.187947106004763</v>
      </c>
      <c r="E22" s="110">
        <v>-36.185840136127688</v>
      </c>
    </row>
    <row r="23" spans="1:6" ht="14.5" thickBot="1">
      <c r="A23" s="62" t="s">
        <v>225</v>
      </c>
      <c r="B23" s="264">
        <v>56</v>
      </c>
      <c r="C23" s="60">
        <v>61</v>
      </c>
      <c r="D23" s="239">
        <v>12.139605462822457</v>
      </c>
      <c r="E23" s="112">
        <v>13.138906239903505</v>
      </c>
      <c r="F23"/>
    </row>
    <row r="24" spans="1:6" s="2" customFormat="1" ht="35.15" customHeight="1" thickBot="1">
      <c r="A24" s="3"/>
      <c r="B24" s="5" t="s">
        <v>480</v>
      </c>
      <c r="C24" s="5" t="s">
        <v>461</v>
      </c>
      <c r="D24" s="5" t="s">
        <v>480</v>
      </c>
      <c r="E24" s="5" t="s">
        <v>461</v>
      </c>
    </row>
    <row r="25" spans="1:6" ht="13">
      <c r="A25" s="246" t="s">
        <v>227</v>
      </c>
      <c r="B25" s="8">
        <v>35689</v>
      </c>
      <c r="C25" s="8">
        <v>35053</v>
      </c>
      <c r="D25" s="105">
        <v>8019.4593622901821</v>
      </c>
      <c r="E25" s="14">
        <v>7474.1465702893456</v>
      </c>
      <c r="F25" s="2"/>
    </row>
    <row r="26" spans="1:6" ht="13">
      <c r="A26" s="247" t="s">
        <v>81</v>
      </c>
      <c r="B26" s="10">
        <v>12011</v>
      </c>
      <c r="C26" s="10">
        <v>10267</v>
      </c>
      <c r="D26" s="105">
        <v>2698.9191739882704</v>
      </c>
      <c r="E26" s="14">
        <v>2189.1724770250967</v>
      </c>
      <c r="F26" s="2"/>
    </row>
    <row r="27" spans="1:6" ht="13">
      <c r="A27" s="247" t="s">
        <v>82</v>
      </c>
      <c r="B27" s="10">
        <v>47700</v>
      </c>
      <c r="C27" s="10">
        <v>45320</v>
      </c>
      <c r="D27" s="105">
        <v>10718.378536278453</v>
      </c>
      <c r="E27" s="14">
        <v>9663.3190473144423</v>
      </c>
      <c r="F27" s="2"/>
    </row>
    <row r="28" spans="1:6" ht="13">
      <c r="A28" s="247" t="s">
        <v>229</v>
      </c>
      <c r="B28" s="10">
        <v>8763</v>
      </c>
      <c r="C28" s="10">
        <v>8763</v>
      </c>
      <c r="D28" s="105">
        <v>1969.0807361301484</v>
      </c>
      <c r="E28" s="14">
        <v>1868.4833365316958</v>
      </c>
      <c r="F28" s="2"/>
    </row>
    <row r="29" spans="1:6" ht="13">
      <c r="A29" s="247" t="s">
        <v>84</v>
      </c>
      <c r="B29" s="10">
        <v>18289</v>
      </c>
      <c r="C29" s="10">
        <v>16581</v>
      </c>
      <c r="D29" s="105">
        <v>4109.6105880502437</v>
      </c>
      <c r="E29" s="14">
        <v>3535.4698394422057</v>
      </c>
      <c r="F29" s="2"/>
    </row>
    <row r="30" spans="1:6" ht="13">
      <c r="A30" s="247" t="s">
        <v>230</v>
      </c>
      <c r="B30" s="10">
        <v>36</v>
      </c>
      <c r="C30" s="10">
        <v>33</v>
      </c>
      <c r="D30" s="105">
        <v>8.0893422915309081</v>
      </c>
      <c r="E30" s="14">
        <v>7.0363973645493507</v>
      </c>
      <c r="F30" s="2"/>
    </row>
    <row r="31" spans="1:6" ht="13">
      <c r="A31" s="247" t="s">
        <v>86</v>
      </c>
      <c r="B31" s="10">
        <v>18325</v>
      </c>
      <c r="C31" s="10">
        <v>16614</v>
      </c>
      <c r="D31" s="105">
        <v>4117.6999303417742</v>
      </c>
      <c r="E31" s="14">
        <v>3541.5062368067552</v>
      </c>
      <c r="F31" s="2"/>
    </row>
    <row r="32" spans="1:6" ht="13">
      <c r="A32" s="267" t="s">
        <v>359</v>
      </c>
      <c r="B32" s="10">
        <v>17970</v>
      </c>
      <c r="C32" s="10">
        <v>18511</v>
      </c>
      <c r="D32" s="105">
        <v>4037.930027189178</v>
      </c>
      <c r="E32" s="14">
        <v>3946.9924731870619</v>
      </c>
      <c r="F32" s="2"/>
    </row>
    <row r="33" spans="1:6" ht="13">
      <c r="A33" s="267" t="s">
        <v>360</v>
      </c>
      <c r="B33" s="10">
        <v>11405</v>
      </c>
      <c r="C33" s="10">
        <v>10195</v>
      </c>
      <c r="D33" s="105">
        <v>2562.7485787474998</v>
      </c>
      <c r="E33" s="14">
        <v>2173.8203373206252</v>
      </c>
      <c r="F33" s="2"/>
    </row>
    <row r="34" spans="1:6" ht="13.5" thickBot="1">
      <c r="A34" s="268" t="s">
        <v>89</v>
      </c>
      <c r="B34" s="11">
        <v>29375</v>
      </c>
      <c r="C34" s="11">
        <v>28706</v>
      </c>
      <c r="D34" s="105">
        <v>6600.6786059366777</v>
      </c>
      <c r="E34" s="14">
        <v>6120.8128105076867</v>
      </c>
      <c r="F34" s="2"/>
    </row>
    <row r="35" spans="1:6" ht="30" customHeight="1" thickBot="1">
      <c r="A35" s="284" t="s">
        <v>302</v>
      </c>
      <c r="B35" s="285"/>
      <c r="C35" s="285"/>
      <c r="D35" s="285"/>
      <c r="E35" s="286"/>
      <c r="F35" s="2"/>
    </row>
    <row r="36" spans="1:6" ht="17.25" customHeight="1" thickBot="1">
      <c r="A36" s="315"/>
      <c r="B36" s="288" t="s">
        <v>435</v>
      </c>
      <c r="C36" s="321"/>
      <c r="D36" s="290" t="s">
        <v>436</v>
      </c>
      <c r="E36" s="291"/>
      <c r="F36" s="2"/>
    </row>
    <row r="37" spans="1:6" ht="46.5" customHeight="1" thickBot="1">
      <c r="A37" s="316"/>
      <c r="B37" s="55" t="s">
        <v>478</v>
      </c>
      <c r="C37" s="55" t="s">
        <v>479</v>
      </c>
      <c r="D37" s="55" t="s">
        <v>478</v>
      </c>
      <c r="E37" s="55" t="s">
        <v>479</v>
      </c>
      <c r="F37" s="2"/>
    </row>
    <row r="38" spans="1:6" ht="13">
      <c r="A38" s="61" t="s">
        <v>65</v>
      </c>
      <c r="B38" s="8">
        <v>19361</v>
      </c>
      <c r="C38" s="8">
        <v>14712</v>
      </c>
      <c r="D38" s="102">
        <v>4197.0518101018852</v>
      </c>
      <c r="E38" s="111">
        <v>3168.8457147780391</v>
      </c>
      <c r="F38" s="2"/>
    </row>
    <row r="39" spans="1:6" ht="13">
      <c r="A39" s="7" t="s">
        <v>166</v>
      </c>
      <c r="B39" s="111">
        <v>-89</v>
      </c>
      <c r="C39" s="111">
        <v>38</v>
      </c>
      <c r="D39" s="111">
        <v>-19.293301539128549</v>
      </c>
      <c r="E39" s="111">
        <v>8.1848924117431672</v>
      </c>
      <c r="F39" s="2"/>
    </row>
    <row r="40" spans="1:6" ht="13">
      <c r="A40" s="7" t="s">
        <v>214</v>
      </c>
      <c r="B40" s="111">
        <v>179</v>
      </c>
      <c r="C40" s="111">
        <v>1578</v>
      </c>
      <c r="D40" s="111">
        <v>38.803381747236067</v>
      </c>
      <c r="E40" s="111">
        <v>339.88842699291365</v>
      </c>
      <c r="F40" s="2"/>
    </row>
    <row r="41" spans="1:6" ht="13">
      <c r="A41" s="7" t="s">
        <v>67</v>
      </c>
      <c r="B41" s="111">
        <v>104</v>
      </c>
      <c r="C41" s="111">
        <v>1653</v>
      </c>
      <c r="D41" s="111">
        <v>22.544981573813136</v>
      </c>
      <c r="E41" s="111">
        <v>356.0428199108278</v>
      </c>
      <c r="F41" s="2"/>
    </row>
    <row r="42" spans="1:6" ht="13">
      <c r="A42" s="62" t="s">
        <v>391</v>
      </c>
      <c r="B42" s="57">
        <v>-141</v>
      </c>
      <c r="C42" s="57">
        <v>270</v>
      </c>
      <c r="D42" s="111">
        <v>-30.565792326035115</v>
      </c>
      <c r="E42" s="111">
        <v>58.155814504490927</v>
      </c>
      <c r="F42" s="2"/>
    </row>
    <row r="43" spans="1:6" ht="13">
      <c r="A43" s="62" t="s">
        <v>71</v>
      </c>
      <c r="B43" s="111">
        <v>-37</v>
      </c>
      <c r="C43" s="111">
        <v>1923</v>
      </c>
      <c r="D43" s="111">
        <v>-8.0208107522219798</v>
      </c>
      <c r="E43" s="111">
        <v>414.19863441531868</v>
      </c>
      <c r="F43" s="2"/>
    </row>
    <row r="44" spans="1:6" ht="14">
      <c r="A44" s="7" t="s">
        <v>481</v>
      </c>
      <c r="B44" s="114">
        <v>5.9342122028658781E-2</v>
      </c>
      <c r="C44" s="114">
        <v>0.94</v>
      </c>
      <c r="D44" s="114">
        <v>1.2864106227760411E-2</v>
      </c>
      <c r="E44" s="114">
        <v>0.20246839123785729</v>
      </c>
      <c r="F44"/>
    </row>
    <row r="45" spans="1:6" ht="13">
      <c r="A45" s="62" t="s">
        <v>221</v>
      </c>
      <c r="B45" s="10">
        <v>1752549394</v>
      </c>
      <c r="C45" s="10">
        <v>1752549394</v>
      </c>
      <c r="D45" s="104">
        <v>1752549394</v>
      </c>
      <c r="E45" s="104">
        <v>1752549394</v>
      </c>
      <c r="F45" s="2"/>
    </row>
    <row r="46" spans="1:6" ht="13">
      <c r="A46" s="62" t="s">
        <v>222</v>
      </c>
      <c r="B46" s="57">
        <v>-745</v>
      </c>
      <c r="C46" s="57">
        <v>514</v>
      </c>
      <c r="D46" s="111">
        <v>-161.50010838933449</v>
      </c>
      <c r="E46" s="111">
        <v>109.71143946410494</v>
      </c>
      <c r="F46" s="2"/>
    </row>
    <row r="47" spans="1:6" ht="13">
      <c r="A47" s="62" t="s">
        <v>223</v>
      </c>
      <c r="B47" s="57">
        <v>85</v>
      </c>
      <c r="C47" s="57">
        <v>-958</v>
      </c>
      <c r="D47" s="111">
        <v>18.426186863212656</v>
      </c>
      <c r="E47" s="111">
        <v>-206.3454455381567</v>
      </c>
      <c r="F47" s="2"/>
    </row>
    <row r="48" spans="1:6" ht="13">
      <c r="A48" s="62" t="s">
        <v>224</v>
      </c>
      <c r="B48" s="57">
        <v>-139</v>
      </c>
      <c r="C48" s="57">
        <v>964</v>
      </c>
      <c r="D48" s="111">
        <v>-29.132234988077169</v>
      </c>
      <c r="E48" s="111">
        <v>207.63779697158984</v>
      </c>
      <c r="F48" s="2"/>
    </row>
    <row r="49" spans="1:6" ht="13.5" thickBot="1">
      <c r="A49" s="62" t="s">
        <v>225</v>
      </c>
      <c r="B49" s="60">
        <v>-799</v>
      </c>
      <c r="C49" s="60">
        <v>520</v>
      </c>
      <c r="D49" s="111">
        <v>-173.20615651419899</v>
      </c>
      <c r="E49" s="111">
        <v>112.00379089753808</v>
      </c>
      <c r="F49" s="2"/>
    </row>
    <row r="50" spans="1:6" ht="35.25" customHeight="1" thickBot="1">
      <c r="A50" s="4"/>
      <c r="B50" s="5" t="s">
        <v>480</v>
      </c>
      <c r="C50" s="5" t="s">
        <v>482</v>
      </c>
      <c r="D50" s="5" t="s">
        <v>480</v>
      </c>
      <c r="E50" s="5" t="s">
        <v>482</v>
      </c>
      <c r="F50" s="2"/>
    </row>
    <row r="51" spans="1:6" ht="13">
      <c r="A51" s="61" t="s">
        <v>227</v>
      </c>
      <c r="B51" s="8">
        <v>27311</v>
      </c>
      <c r="C51" s="8">
        <v>27329</v>
      </c>
      <c r="D51" s="102">
        <v>6136.8896478889055</v>
      </c>
      <c r="E51" s="102">
        <v>5827.2031386596736</v>
      </c>
      <c r="F51" s="2"/>
    </row>
    <row r="52" spans="1:6" ht="13">
      <c r="A52" s="247" t="s">
        <v>81</v>
      </c>
      <c r="B52" s="10">
        <v>5391</v>
      </c>
      <c r="C52" s="10">
        <v>6893</v>
      </c>
      <c r="D52" s="104">
        <v>1211.3790081567533</v>
      </c>
      <c r="E52" s="104">
        <v>1469.7541525405659</v>
      </c>
      <c r="F52" s="2"/>
    </row>
    <row r="53" spans="1:6" ht="13">
      <c r="A53" s="247" t="s">
        <v>82</v>
      </c>
      <c r="B53" s="10">
        <v>32702</v>
      </c>
      <c r="C53" s="10">
        <v>34222</v>
      </c>
      <c r="D53" s="104">
        <v>7348.2686560456596</v>
      </c>
      <c r="E53" s="104">
        <v>7296.9572912002395</v>
      </c>
      <c r="F53" s="2"/>
    </row>
    <row r="54" spans="1:6" ht="13">
      <c r="A54" s="247" t="s">
        <v>229</v>
      </c>
      <c r="B54" s="10">
        <v>8763</v>
      </c>
      <c r="C54" s="10">
        <v>8763</v>
      </c>
      <c r="D54" s="104">
        <v>1969.0807361301484</v>
      </c>
      <c r="E54" s="104">
        <v>1868.4833365316958</v>
      </c>
      <c r="F54" s="2"/>
    </row>
    <row r="55" spans="1:6" ht="13">
      <c r="A55" s="247" t="s">
        <v>413</v>
      </c>
      <c r="B55" s="10">
        <v>12283</v>
      </c>
      <c r="C55" s="10">
        <v>12320</v>
      </c>
      <c r="D55" s="104">
        <v>2760.0386490798369</v>
      </c>
      <c r="E55" s="104">
        <v>2626.9216827650912</v>
      </c>
      <c r="F55" s="2"/>
    </row>
    <row r="56" spans="1:6" ht="13">
      <c r="A56" s="247" t="s">
        <v>359</v>
      </c>
      <c r="B56" s="10">
        <v>14116</v>
      </c>
      <c r="C56" s="10">
        <v>14822</v>
      </c>
      <c r="D56" s="104">
        <v>3171.9209940902856</v>
      </c>
      <c r="E56" s="104">
        <v>3160.4085374954693</v>
      </c>
      <c r="F56" s="2"/>
    </row>
    <row r="57" spans="1:6" ht="13">
      <c r="A57" s="247" t="s">
        <v>360</v>
      </c>
      <c r="B57" s="10">
        <v>6303</v>
      </c>
      <c r="C57" s="10">
        <v>7080</v>
      </c>
      <c r="D57" s="104">
        <v>1416.3090128755364</v>
      </c>
      <c r="E57" s="104">
        <v>1509.627070939679</v>
      </c>
      <c r="F57" s="2"/>
    </row>
    <row r="58" spans="1:6" ht="13.5" thickBot="1">
      <c r="A58" s="65" t="s">
        <v>89</v>
      </c>
      <c r="B58" s="11">
        <v>20419</v>
      </c>
      <c r="C58" s="11">
        <v>21902</v>
      </c>
      <c r="D58" s="118">
        <v>4588.2300069658222</v>
      </c>
      <c r="E58" s="118">
        <v>4670.0356084351479</v>
      </c>
      <c r="F58" s="2"/>
    </row>
    <row r="59" spans="1:6" ht="13">
      <c r="F59" s="2"/>
    </row>
    <row r="60" spans="1:6" ht="13">
      <c r="F60" s="2"/>
    </row>
    <row r="61" spans="1:6">
      <c r="A61" s="84" t="s">
        <v>465</v>
      </c>
      <c r="B61" s="84"/>
      <c r="C61" s="84"/>
      <c r="D61" s="84"/>
      <c r="E61" s="84"/>
    </row>
    <row r="62" spans="1:6" ht="25.5" customHeight="1">
      <c r="A62" s="371" t="s">
        <v>483</v>
      </c>
      <c r="B62" s="372"/>
      <c r="C62" s="372"/>
      <c r="D62" s="372"/>
      <c r="E62" s="372"/>
    </row>
    <row r="63" spans="1:6" ht="39" customHeight="1">
      <c r="A63" s="296" t="s">
        <v>484</v>
      </c>
      <c r="B63" s="296"/>
      <c r="C63" s="296"/>
      <c r="D63" s="296"/>
      <c r="E63" s="296"/>
    </row>
  </sheetData>
  <mergeCells count="10">
    <mergeCell ref="A62:E62"/>
    <mergeCell ref="A63:E63"/>
    <mergeCell ref="A1:A2"/>
    <mergeCell ref="B1:C1"/>
    <mergeCell ref="D1:E1"/>
    <mergeCell ref="A3:E3"/>
    <mergeCell ref="A35:E35"/>
    <mergeCell ref="A36:A37"/>
    <mergeCell ref="B36:C36"/>
    <mergeCell ref="D36:E36"/>
  </mergeCells>
  <pageMargins left="0.70866141732283472" right="0.70866141732283472" top="0.74803149606299213" bottom="0.74803149606299213" header="0.31496062992125984" footer="0.31496062992125984"/>
  <pageSetup paperSize="9" scale="51"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L107"/>
  <sheetViews>
    <sheetView topLeftCell="A22" workbookViewId="0">
      <selection activeCell="E34" sqref="E34"/>
    </sheetView>
  </sheetViews>
  <sheetFormatPr defaultColWidth="9" defaultRowHeight="12.5"/>
  <cols>
    <col min="1" max="1" width="46.4140625" style="1" customWidth="1"/>
    <col min="2" max="2" width="15.58203125" style="1" customWidth="1"/>
    <col min="3" max="3" width="16.58203125" style="1" customWidth="1"/>
    <col min="4" max="4" width="15.58203125" style="1" customWidth="1"/>
    <col min="5" max="5" width="16.1640625" style="1" customWidth="1"/>
    <col min="6" max="6" width="9" style="1"/>
    <col min="7" max="7" width="17.4140625" style="1" customWidth="1"/>
    <col min="8" max="8" width="16.9140625" style="1" customWidth="1"/>
    <col min="9" max="9" width="18.08203125" style="1" bestFit="1" customWidth="1"/>
    <col min="10" max="10" width="11.91406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5" t="s">
        <v>485</v>
      </c>
      <c r="C2" s="55" t="s">
        <v>486</v>
      </c>
      <c r="D2" s="55" t="s">
        <v>485</v>
      </c>
      <c r="E2" s="55" t="s">
        <v>486</v>
      </c>
      <c r="G2"/>
      <c r="H2"/>
      <c r="I2"/>
      <c r="J2"/>
      <c r="K2"/>
      <c r="L2"/>
    </row>
    <row r="3" spans="1:12" s="2" customFormat="1" ht="27" customHeight="1" thickBot="1">
      <c r="A3" s="281" t="s">
        <v>213</v>
      </c>
      <c r="B3" s="282"/>
      <c r="C3" s="282"/>
      <c r="D3" s="282"/>
      <c r="E3" s="367"/>
      <c r="G3"/>
      <c r="H3" s="266"/>
      <c r="I3"/>
      <c r="J3"/>
      <c r="K3"/>
      <c r="L3"/>
    </row>
    <row r="4" spans="1:12" ht="14">
      <c r="A4" s="61" t="s">
        <v>65</v>
      </c>
      <c r="B4" s="259">
        <v>32442</v>
      </c>
      <c r="C4" s="8">
        <v>26264</v>
      </c>
      <c r="D4" s="274">
        <v>7087.5843838070477</v>
      </c>
      <c r="E4" s="102">
        <v>5602.3890784982941</v>
      </c>
      <c r="G4" s="260"/>
      <c r="H4" s="260"/>
      <c r="I4" s="260"/>
      <c r="J4" s="260"/>
      <c r="K4" s="261"/>
      <c r="L4"/>
    </row>
    <row r="5" spans="1:12" ht="14">
      <c r="A5" s="61" t="s">
        <v>384</v>
      </c>
      <c r="B5" s="275">
        <v>6182</v>
      </c>
      <c r="C5" s="270">
        <v>6</v>
      </c>
      <c r="D5" s="15">
        <v>1350.5778515718873</v>
      </c>
      <c r="E5" s="103">
        <v>1.2798634812286691</v>
      </c>
      <c r="G5" s="260"/>
      <c r="H5" s="260"/>
      <c r="I5" s="260"/>
      <c r="J5" s="260"/>
      <c r="K5" s="261"/>
      <c r="L5"/>
    </row>
    <row r="6" spans="1:12" ht="14">
      <c r="A6" s="7" t="s">
        <v>66</v>
      </c>
      <c r="B6" s="205">
        <v>3825</v>
      </c>
      <c r="C6" s="103">
        <v>1055</v>
      </c>
      <c r="D6" s="225">
        <v>835.64546785222728</v>
      </c>
      <c r="E6" s="103">
        <v>225.04266211604096</v>
      </c>
      <c r="G6" s="260"/>
      <c r="H6" s="260"/>
      <c r="I6" s="260"/>
      <c r="J6" s="260"/>
      <c r="K6" s="261"/>
      <c r="L6"/>
    </row>
    <row r="7" spans="1:12" ht="14">
      <c r="A7" s="7" t="s">
        <v>214</v>
      </c>
      <c r="B7" s="205">
        <v>3015</v>
      </c>
      <c r="C7" s="56">
        <v>592</v>
      </c>
      <c r="D7" s="225">
        <v>658.6852511305791</v>
      </c>
      <c r="E7" s="103">
        <v>126.27986348122867</v>
      </c>
      <c r="G7" s="260"/>
      <c r="H7" s="260"/>
      <c r="I7" s="260"/>
      <c r="J7" s="260"/>
      <c r="K7" s="261"/>
      <c r="L7"/>
    </row>
    <row r="8" spans="1:12" ht="14">
      <c r="A8" s="7" t="s">
        <v>470</v>
      </c>
      <c r="B8" s="205">
        <v>2263</v>
      </c>
      <c r="C8" s="56">
        <v>284</v>
      </c>
      <c r="D8" s="225">
        <v>494.39625980381447</v>
      </c>
      <c r="E8" s="103">
        <v>60.580204778156997</v>
      </c>
      <c r="G8" s="260"/>
      <c r="H8" s="260"/>
      <c r="I8" s="260"/>
      <c r="J8" s="260"/>
      <c r="K8" s="261"/>
      <c r="L8"/>
    </row>
    <row r="9" spans="1:12" ht="14">
      <c r="A9" s="7" t="s">
        <v>471</v>
      </c>
      <c r="B9" s="205">
        <v>0</v>
      </c>
      <c r="C9" s="56">
        <v>113</v>
      </c>
      <c r="D9" s="225">
        <v>0</v>
      </c>
      <c r="E9" s="103">
        <v>24.104095563139932</v>
      </c>
      <c r="G9" s="260"/>
      <c r="H9" s="260"/>
      <c r="I9" s="260"/>
      <c r="J9" s="260"/>
      <c r="K9" s="261"/>
      <c r="L9"/>
    </row>
    <row r="10" spans="1:12" ht="14">
      <c r="A10" s="7" t="s">
        <v>67</v>
      </c>
      <c r="B10" s="205">
        <v>2263</v>
      </c>
      <c r="C10" s="56">
        <v>397</v>
      </c>
      <c r="D10" s="225">
        <v>494.39625980381447</v>
      </c>
      <c r="E10" s="103">
        <v>84.684300341296932</v>
      </c>
      <c r="G10" s="260"/>
      <c r="H10" s="260"/>
      <c r="I10" s="260"/>
      <c r="J10" s="260"/>
      <c r="K10" s="261"/>
      <c r="L10"/>
    </row>
    <row r="11" spans="1:12" ht="14">
      <c r="A11" s="7" t="s">
        <v>68</v>
      </c>
      <c r="B11" s="205">
        <v>2258</v>
      </c>
      <c r="C11" s="56">
        <v>395</v>
      </c>
      <c r="D11" s="225">
        <v>493.30391278701416</v>
      </c>
      <c r="E11" s="103">
        <v>85.257679180887379</v>
      </c>
      <c r="G11" s="260"/>
      <c r="H11" s="260"/>
      <c r="I11" s="260"/>
      <c r="J11" s="260"/>
      <c r="K11" s="261"/>
      <c r="L11"/>
    </row>
    <row r="12" spans="1:12" ht="14">
      <c r="A12" s="7" t="s">
        <v>215</v>
      </c>
      <c r="B12" s="205">
        <v>5</v>
      </c>
      <c r="C12" s="225">
        <v>2</v>
      </c>
      <c r="D12" s="225">
        <v>1.0923470168002971</v>
      </c>
      <c r="E12" s="103">
        <v>0.42662116040955633</v>
      </c>
      <c r="G12" s="260"/>
      <c r="H12" s="260"/>
      <c r="I12" s="260"/>
      <c r="J12" s="260"/>
      <c r="K12" s="261"/>
      <c r="L12"/>
    </row>
    <row r="13" spans="1:12" ht="14">
      <c r="A13" s="7" t="s">
        <v>391</v>
      </c>
      <c r="B13" s="205">
        <v>-231</v>
      </c>
      <c r="C13" s="56">
        <v>347</v>
      </c>
      <c r="D13" s="225">
        <v>-50.466432176173726</v>
      </c>
      <c r="E13" s="103">
        <v>74.018771331058019</v>
      </c>
      <c r="G13" s="260"/>
      <c r="H13" s="260"/>
      <c r="I13" s="260"/>
      <c r="J13" s="260"/>
      <c r="K13" s="261"/>
      <c r="L13"/>
    </row>
    <row r="14" spans="1:12" ht="14">
      <c r="A14" s="7" t="s">
        <v>71</v>
      </c>
      <c r="B14" s="205">
        <v>2032</v>
      </c>
      <c r="C14" s="56">
        <v>744</v>
      </c>
      <c r="D14" s="225">
        <v>443.92982762764075</v>
      </c>
      <c r="E14" s="103">
        <v>158.70307167235495</v>
      </c>
      <c r="G14" s="260"/>
      <c r="H14" s="260"/>
      <c r="I14" s="260"/>
      <c r="J14" s="260"/>
      <c r="K14" s="261"/>
      <c r="L14"/>
    </row>
    <row r="15" spans="1:12" ht="25.5">
      <c r="A15" s="7" t="s">
        <v>170</v>
      </c>
      <c r="B15" s="205">
        <v>2027</v>
      </c>
      <c r="C15" s="56">
        <v>742</v>
      </c>
      <c r="D15" s="225">
        <v>442.83748061084043</v>
      </c>
      <c r="E15" s="103">
        <v>159.2764505119454</v>
      </c>
      <c r="G15" s="260"/>
      <c r="H15" s="260"/>
      <c r="I15" s="260"/>
      <c r="J15" s="260"/>
      <c r="K15" s="261"/>
      <c r="L15"/>
    </row>
    <row r="16" spans="1:12" ht="25.5">
      <c r="A16" s="7" t="s">
        <v>392</v>
      </c>
      <c r="B16" s="205">
        <v>5</v>
      </c>
      <c r="C16" s="56">
        <v>2</v>
      </c>
      <c r="D16" s="225">
        <v>1.0923470168002971</v>
      </c>
      <c r="E16" s="103">
        <v>0.42662116040955633</v>
      </c>
      <c r="G16" s="260"/>
      <c r="H16" s="260"/>
      <c r="I16" s="260"/>
      <c r="J16" s="260"/>
      <c r="K16" s="261"/>
      <c r="L16"/>
    </row>
    <row r="17" spans="1:12" ht="38">
      <c r="A17" s="7" t="s">
        <v>472</v>
      </c>
      <c r="B17" s="207">
        <v>1.2884087648145339</v>
      </c>
      <c r="C17" s="107">
        <v>0.22538594424346364</v>
      </c>
      <c r="D17" s="229">
        <v>0.28147789413290236</v>
      </c>
      <c r="E17" s="108">
        <v>4.8077206536575011E-2</v>
      </c>
      <c r="G17" s="260"/>
      <c r="H17" s="260"/>
      <c r="I17" s="260"/>
      <c r="J17" s="260"/>
      <c r="K17" s="261"/>
      <c r="L17"/>
    </row>
    <row r="18" spans="1:12" ht="38">
      <c r="A18" s="7" t="s">
        <v>473</v>
      </c>
      <c r="B18" s="207">
        <v>1.2884087648145339</v>
      </c>
      <c r="C18" s="277">
        <v>0.17</v>
      </c>
      <c r="D18" s="229">
        <v>0.28147789413290236</v>
      </c>
      <c r="E18" s="108">
        <v>3.6262798634812292E-2</v>
      </c>
      <c r="G18" s="260"/>
      <c r="H18" s="260"/>
      <c r="I18" s="260"/>
      <c r="J18" s="260"/>
      <c r="K18" s="261"/>
      <c r="L18"/>
    </row>
    <row r="19" spans="1:12" ht="25.5">
      <c r="A19" s="64" t="s">
        <v>221</v>
      </c>
      <c r="B19" s="262">
        <v>1752549394</v>
      </c>
      <c r="C19" s="105">
        <v>1752549394</v>
      </c>
      <c r="D19" s="233">
        <v>1752549394</v>
      </c>
      <c r="E19" s="105">
        <v>1752549394</v>
      </c>
      <c r="G19" s="260"/>
      <c r="H19" s="260"/>
      <c r="I19" s="260"/>
      <c r="J19" s="260"/>
      <c r="K19" s="261"/>
      <c r="L19"/>
    </row>
    <row r="20" spans="1:12" ht="14">
      <c r="A20" s="62" t="s">
        <v>222</v>
      </c>
      <c r="B20" s="263">
        <v>5240</v>
      </c>
      <c r="C20" s="57">
        <v>2488</v>
      </c>
      <c r="D20" s="236">
        <v>1143.7796736067114</v>
      </c>
      <c r="E20" s="110">
        <v>530.71672354948805</v>
      </c>
      <c r="G20" s="260"/>
      <c r="H20" s="260"/>
      <c r="I20" s="260"/>
      <c r="J20" s="260"/>
      <c r="K20" s="261"/>
      <c r="L20"/>
    </row>
    <row r="21" spans="1:12" ht="14">
      <c r="A21" s="241" t="s">
        <v>223</v>
      </c>
      <c r="B21" s="263">
        <v>-3305</v>
      </c>
      <c r="C21" s="57">
        <v>-2688</v>
      </c>
      <c r="D21" s="236">
        <v>-722.0413781049964</v>
      </c>
      <c r="E21" s="110">
        <v>-573.3788395904437</v>
      </c>
      <c r="G21" s="260"/>
      <c r="H21" s="260"/>
      <c r="I21" s="260"/>
      <c r="J21" s="260"/>
      <c r="K21" s="261"/>
      <c r="L21"/>
    </row>
    <row r="22" spans="1:12" ht="14">
      <c r="A22" s="61" t="s">
        <v>224</v>
      </c>
      <c r="B22" s="263">
        <v>-1118</v>
      </c>
      <c r="C22" s="57">
        <v>334</v>
      </c>
      <c r="D22" s="236">
        <v>-244.24879295654642</v>
      </c>
      <c r="E22" s="110">
        <v>71.24573378839591</v>
      </c>
      <c r="G22" s="260"/>
      <c r="H22" s="260"/>
      <c r="I22" s="260"/>
      <c r="J22" s="260"/>
      <c r="K22" s="261"/>
      <c r="L22"/>
    </row>
    <row r="23" spans="1:12" ht="14.5" thickBot="1">
      <c r="A23" s="62" t="s">
        <v>225</v>
      </c>
      <c r="B23" s="264">
        <v>817</v>
      </c>
      <c r="C23" s="60">
        <v>134</v>
      </c>
      <c r="D23" s="239">
        <v>178.48950254516853</v>
      </c>
      <c r="E23" s="112">
        <v>28.583617747440275</v>
      </c>
      <c r="G23" s="260"/>
      <c r="H23" s="260"/>
      <c r="I23" s="260"/>
      <c r="J23" s="260"/>
      <c r="K23" s="261"/>
      <c r="L23"/>
    </row>
    <row r="24" spans="1:12" s="2" customFormat="1" ht="35.15" customHeight="1" thickBot="1">
      <c r="A24" s="3"/>
      <c r="B24" s="5" t="s">
        <v>487</v>
      </c>
      <c r="C24" s="5" t="s">
        <v>461</v>
      </c>
      <c r="D24" s="5" t="s">
        <v>487</v>
      </c>
      <c r="E24" s="5" t="s">
        <v>461</v>
      </c>
      <c r="G24" s="260"/>
      <c r="H24" s="260"/>
      <c r="I24" s="260"/>
      <c r="J24" s="260"/>
      <c r="K24" s="261"/>
      <c r="L24"/>
    </row>
    <row r="25" spans="1:12" ht="14">
      <c r="A25" s="246" t="s">
        <v>227</v>
      </c>
      <c r="B25" s="8">
        <v>36498</v>
      </c>
      <c r="C25" s="8">
        <v>35053</v>
      </c>
      <c r="D25" s="105">
        <v>7873.4144447320732</v>
      </c>
      <c r="E25" s="14">
        <v>7474.1465702893456</v>
      </c>
      <c r="F25" s="2"/>
      <c r="G25" s="260"/>
      <c r="H25" s="260"/>
      <c r="I25" s="260"/>
      <c r="J25" s="260"/>
      <c r="K25" s="261"/>
      <c r="L25"/>
    </row>
    <row r="26" spans="1:12" ht="14">
      <c r="A26" s="247" t="s">
        <v>81</v>
      </c>
      <c r="B26" s="10">
        <v>12400</v>
      </c>
      <c r="C26" s="10">
        <v>10267</v>
      </c>
      <c r="D26" s="105">
        <v>2674.950383984813</v>
      </c>
      <c r="E26" s="14">
        <v>2189.1724770250967</v>
      </c>
      <c r="F26" s="2"/>
      <c r="G26" s="260"/>
      <c r="H26" s="260"/>
      <c r="I26" s="260"/>
      <c r="J26" s="260"/>
      <c r="K26" s="261"/>
      <c r="L26"/>
    </row>
    <row r="27" spans="1:12" ht="14">
      <c r="A27" s="247" t="s">
        <v>82</v>
      </c>
      <c r="B27" s="10">
        <v>48898</v>
      </c>
      <c r="C27" s="10">
        <v>45320</v>
      </c>
      <c r="D27" s="105">
        <v>10548.364828716887</v>
      </c>
      <c r="E27" s="14">
        <v>9663.3190473144423</v>
      </c>
      <c r="F27" s="2"/>
      <c r="G27" s="260"/>
      <c r="H27" s="260"/>
      <c r="I27" s="260"/>
      <c r="J27" s="260"/>
      <c r="K27" s="261"/>
      <c r="L27"/>
    </row>
    <row r="28" spans="1:12" ht="14">
      <c r="A28" s="247" t="s">
        <v>229</v>
      </c>
      <c r="B28" s="10">
        <v>8763</v>
      </c>
      <c r="C28" s="10">
        <v>8763</v>
      </c>
      <c r="D28" s="105">
        <v>1890.3701786176546</v>
      </c>
      <c r="E28" s="14">
        <v>1868.4833365316958</v>
      </c>
      <c r="F28" s="2"/>
      <c r="G28" s="260"/>
      <c r="H28" s="260"/>
      <c r="I28" s="260"/>
      <c r="J28" s="260"/>
      <c r="K28" s="261"/>
      <c r="L28"/>
    </row>
    <row r="29" spans="1:12" ht="14">
      <c r="A29" s="247" t="s">
        <v>84</v>
      </c>
      <c r="B29" s="10">
        <v>18609</v>
      </c>
      <c r="C29" s="10">
        <v>16581</v>
      </c>
      <c r="D29" s="105">
        <v>4014.3670722236602</v>
      </c>
      <c r="E29" s="14">
        <v>3535.4698394422057</v>
      </c>
      <c r="F29" s="2"/>
      <c r="G29" s="260"/>
      <c r="H29" s="260"/>
      <c r="I29" s="260"/>
      <c r="J29" s="260"/>
      <c r="K29" s="261"/>
      <c r="L29"/>
    </row>
    <row r="30" spans="1:12" ht="14">
      <c r="A30" s="247" t="s">
        <v>230</v>
      </c>
      <c r="B30" s="10">
        <v>38</v>
      </c>
      <c r="C30" s="10">
        <v>33</v>
      </c>
      <c r="D30" s="105">
        <v>9.1974285960824922</v>
      </c>
      <c r="E30" s="14">
        <v>7.0363973645493507</v>
      </c>
      <c r="F30" s="2"/>
      <c r="G30" s="260"/>
      <c r="H30" s="260"/>
      <c r="I30" s="260"/>
      <c r="J30" s="260"/>
      <c r="K30" s="261"/>
      <c r="L30"/>
    </row>
    <row r="31" spans="1:12" ht="14">
      <c r="A31" s="247" t="s">
        <v>86</v>
      </c>
      <c r="B31" s="10">
        <v>18647</v>
      </c>
      <c r="C31" s="10">
        <v>16614</v>
      </c>
      <c r="D31" s="105">
        <v>4022.5645008197425</v>
      </c>
      <c r="E31" s="14">
        <v>3541.5062368067552</v>
      </c>
      <c r="F31" s="2"/>
      <c r="G31" s="260"/>
      <c r="H31" s="260"/>
      <c r="I31" s="260"/>
      <c r="J31" s="260"/>
      <c r="K31" s="261"/>
      <c r="L31"/>
    </row>
    <row r="32" spans="1:12" ht="14">
      <c r="A32" s="267" t="s">
        <v>359</v>
      </c>
      <c r="B32" s="10">
        <v>17353</v>
      </c>
      <c r="C32" s="10">
        <v>18511</v>
      </c>
      <c r="D32" s="105">
        <v>3743.4204849426178</v>
      </c>
      <c r="E32" s="14">
        <v>3946.9924731870619</v>
      </c>
      <c r="F32" s="2"/>
      <c r="G32" s="260"/>
      <c r="H32" s="260"/>
      <c r="I32" s="260"/>
      <c r="J32" s="260"/>
      <c r="K32" s="261"/>
      <c r="L32"/>
    </row>
    <row r="33" spans="1:12" ht="14">
      <c r="A33" s="267" t="s">
        <v>360</v>
      </c>
      <c r="B33" s="10">
        <v>12898</v>
      </c>
      <c r="C33" s="10">
        <v>10195</v>
      </c>
      <c r="D33" s="105">
        <v>2782.4798429544999</v>
      </c>
      <c r="E33" s="14">
        <v>2173.8203373206252</v>
      </c>
      <c r="F33" s="2"/>
      <c r="G33" s="260"/>
      <c r="H33" s="260"/>
      <c r="I33" s="260"/>
      <c r="J33" s="260"/>
      <c r="K33" s="261"/>
      <c r="L33"/>
    </row>
    <row r="34" spans="1:12" ht="14.5" thickBot="1">
      <c r="A34" s="268" t="s">
        <v>89</v>
      </c>
      <c r="B34" s="11">
        <v>30251</v>
      </c>
      <c r="C34" s="11">
        <v>28706</v>
      </c>
      <c r="D34" s="105">
        <v>6525.4903278970996</v>
      </c>
      <c r="E34" s="14">
        <v>6120.8128105076867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51.75" customHeight="1" thickBot="1">
      <c r="A37" s="316"/>
      <c r="B37" s="55" t="s">
        <v>485</v>
      </c>
      <c r="C37" s="55" t="s">
        <v>486</v>
      </c>
      <c r="D37" s="55" t="s">
        <v>485</v>
      </c>
      <c r="E37" s="55" t="s">
        <v>486</v>
      </c>
      <c r="F37" s="2"/>
      <c r="G37" s="260"/>
      <c r="H37" s="260"/>
      <c r="I37" s="260"/>
      <c r="J37" s="260"/>
      <c r="K37"/>
      <c r="L37"/>
    </row>
    <row r="38" spans="1:12" ht="14">
      <c r="A38" s="61" t="s">
        <v>65</v>
      </c>
      <c r="B38" s="8">
        <v>25811</v>
      </c>
      <c r="C38" s="8">
        <v>20629</v>
      </c>
      <c r="D38" s="102">
        <v>5638.9137701264935</v>
      </c>
      <c r="E38" s="111">
        <v>4400.3839590443686</v>
      </c>
      <c r="F38" s="2"/>
      <c r="G38" s="260"/>
      <c r="H38" s="260"/>
      <c r="I38" s="260"/>
      <c r="J38" s="260"/>
      <c r="K38" s="265"/>
      <c r="L38"/>
    </row>
    <row r="39" spans="1:12" ht="14">
      <c r="A39" s="7" t="s">
        <v>66</v>
      </c>
      <c r="B39" s="111">
        <v>28</v>
      </c>
      <c r="C39" s="111">
        <v>115</v>
      </c>
      <c r="D39" s="111">
        <v>6.1171432940816635</v>
      </c>
      <c r="E39" s="111">
        <v>24.530716723549489</v>
      </c>
      <c r="F39" s="2"/>
      <c r="G39" s="260"/>
      <c r="H39" s="260"/>
      <c r="I39" s="260"/>
      <c r="J39" s="260"/>
      <c r="K39" s="265"/>
      <c r="L39"/>
    </row>
    <row r="40" spans="1:12" ht="14">
      <c r="A40" s="7" t="s">
        <v>488</v>
      </c>
      <c r="B40" s="111">
        <v>-264</v>
      </c>
      <c r="C40" s="111">
        <v>1319</v>
      </c>
      <c r="D40" s="111">
        <v>-57.675922487055686</v>
      </c>
      <c r="E40" s="111">
        <v>281.35665529010242</v>
      </c>
      <c r="F40" s="2"/>
      <c r="G40" s="260"/>
      <c r="H40" s="260"/>
      <c r="I40" s="260"/>
      <c r="J40" s="260"/>
      <c r="K40" s="265"/>
      <c r="L40"/>
    </row>
    <row r="41" spans="1:12" ht="14">
      <c r="A41" s="7" t="s">
        <v>167</v>
      </c>
      <c r="B41" s="111">
        <v>-328</v>
      </c>
      <c r="C41" s="111">
        <v>1361</v>
      </c>
      <c r="D41" s="111">
        <v>-71.657964302099487</v>
      </c>
      <c r="E41" s="111">
        <v>290.31569965870307</v>
      </c>
      <c r="F41" s="2"/>
      <c r="G41" s="260"/>
      <c r="H41" s="260"/>
      <c r="I41" s="260"/>
      <c r="J41" s="260"/>
      <c r="K41" s="265"/>
      <c r="L41"/>
    </row>
    <row r="42" spans="1:12" ht="14">
      <c r="A42" s="62" t="s">
        <v>391</v>
      </c>
      <c r="B42" s="57">
        <v>-212</v>
      </c>
      <c r="C42" s="57">
        <v>249</v>
      </c>
      <c r="D42" s="111">
        <v>-46.315513512332593</v>
      </c>
      <c r="E42" s="111">
        <v>53.114334470989768</v>
      </c>
      <c r="F42" s="2"/>
      <c r="G42" s="260"/>
      <c r="H42" s="260"/>
      <c r="I42" s="260"/>
      <c r="J42" s="260"/>
      <c r="K42" s="265"/>
      <c r="L42"/>
    </row>
    <row r="43" spans="1:12" ht="14">
      <c r="A43" s="62" t="s">
        <v>71</v>
      </c>
      <c r="B43" s="111">
        <v>-540</v>
      </c>
      <c r="C43" s="111">
        <v>1610</v>
      </c>
      <c r="D43" s="111">
        <v>-117.97347781443209</v>
      </c>
      <c r="E43" s="111">
        <v>343.43003412969284</v>
      </c>
      <c r="F43" s="2"/>
      <c r="G43" s="260"/>
      <c r="H43" s="260"/>
      <c r="I43" s="260"/>
      <c r="J43" s="260"/>
      <c r="K43" s="265"/>
      <c r="L43"/>
    </row>
    <row r="44" spans="1:12" ht="25.5">
      <c r="A44" s="7" t="s">
        <v>489</v>
      </c>
      <c r="B44" s="114">
        <v>-0.18715592332115463</v>
      </c>
      <c r="C44" s="114">
        <v>0.78</v>
      </c>
      <c r="D44" s="114">
        <v>-4.0887842903273686E-2</v>
      </c>
      <c r="E44" s="114">
        <v>0.16638225255972697</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-456</v>
      </c>
      <c r="C46" s="57">
        <v>4</v>
      </c>
      <c r="D46" s="111">
        <v>-99.622047932187101</v>
      </c>
      <c r="E46" s="111">
        <v>0.85324232081911267</v>
      </c>
      <c r="F46" s="2"/>
      <c r="G46" s="260"/>
      <c r="H46" s="260"/>
      <c r="I46" s="260"/>
      <c r="J46" s="260"/>
      <c r="K46" s="265"/>
      <c r="L46"/>
    </row>
    <row r="47" spans="1:12" ht="14">
      <c r="A47" s="62" t="s">
        <v>223</v>
      </c>
      <c r="B47" s="57">
        <v>-40</v>
      </c>
      <c r="C47" s="57">
        <v>-421</v>
      </c>
      <c r="D47" s="111">
        <v>-8.7387761344023769</v>
      </c>
      <c r="E47" s="111">
        <v>-89.803754266211612</v>
      </c>
      <c r="F47" s="2"/>
      <c r="G47" s="260"/>
      <c r="H47" s="260"/>
      <c r="I47" s="260"/>
      <c r="J47" s="260"/>
      <c r="K47" s="265"/>
      <c r="L47"/>
    </row>
    <row r="48" spans="1:12" ht="14">
      <c r="A48" s="62" t="s">
        <v>224</v>
      </c>
      <c r="B48" s="57">
        <v>-1126</v>
      </c>
      <c r="C48" s="57">
        <v>1479</v>
      </c>
      <c r="D48" s="111">
        <v>-244.99654818342691</v>
      </c>
      <c r="E48" s="111">
        <v>316.4863481228669</v>
      </c>
      <c r="F48" s="2"/>
      <c r="G48" s="260"/>
      <c r="H48" s="260"/>
      <c r="I48" s="260"/>
      <c r="J48" s="260"/>
      <c r="K48" s="265"/>
      <c r="L48"/>
    </row>
    <row r="49" spans="1:12" ht="14.5" thickBot="1">
      <c r="A49" s="62" t="s">
        <v>225</v>
      </c>
      <c r="B49" s="60">
        <v>-1622</v>
      </c>
      <c r="C49" s="60">
        <v>1062</v>
      </c>
      <c r="D49" s="111">
        <v>-354.3573722500164</v>
      </c>
      <c r="E49" s="111">
        <v>226.53583617747441</v>
      </c>
      <c r="F49" s="2"/>
      <c r="G49" s="260"/>
      <c r="H49" s="260"/>
      <c r="I49" s="260"/>
      <c r="J49" s="260"/>
      <c r="K49" s="265"/>
      <c r="L49"/>
    </row>
    <row r="50" spans="1:12" ht="35.25" customHeight="1" thickBot="1">
      <c r="A50" s="4"/>
      <c r="B50" s="55" t="s">
        <v>487</v>
      </c>
      <c r="C50" s="5" t="s">
        <v>482</v>
      </c>
      <c r="D50" s="55" t="s">
        <v>487</v>
      </c>
      <c r="E50" s="5" t="s">
        <v>482</v>
      </c>
      <c r="F50" s="2"/>
      <c r="G50" s="260"/>
      <c r="H50" s="260"/>
      <c r="I50" s="260"/>
      <c r="J50" s="260"/>
      <c r="K50"/>
      <c r="L50"/>
    </row>
    <row r="51" spans="1:12" ht="14">
      <c r="A51" s="61" t="s">
        <v>227</v>
      </c>
      <c r="B51" s="8">
        <v>26759</v>
      </c>
      <c r="C51" s="8">
        <v>27329</v>
      </c>
      <c r="D51" s="102">
        <v>5772.499784278195</v>
      </c>
      <c r="E51" s="102">
        <v>5827.2031386596736</v>
      </c>
      <c r="F51" s="2"/>
      <c r="G51" s="260"/>
      <c r="H51" s="260"/>
      <c r="I51" s="260"/>
      <c r="J51" s="260"/>
      <c r="K51" s="261"/>
      <c r="L51"/>
    </row>
    <row r="52" spans="1:12" ht="14">
      <c r="A52" s="247" t="s">
        <v>81</v>
      </c>
      <c r="B52" s="10">
        <v>5618</v>
      </c>
      <c r="C52" s="10">
        <v>6893</v>
      </c>
      <c r="D52" s="104">
        <v>1211.9251013892483</v>
      </c>
      <c r="E52" s="104">
        <v>1469.7541525405659</v>
      </c>
      <c r="F52" s="2"/>
      <c r="G52" s="260"/>
      <c r="H52" s="260"/>
      <c r="I52" s="260"/>
      <c r="J52" s="260"/>
      <c r="K52" s="261"/>
      <c r="L52"/>
    </row>
    <row r="53" spans="1:12" ht="14">
      <c r="A53" s="247" t="s">
        <v>82</v>
      </c>
      <c r="B53" s="10">
        <v>32377</v>
      </c>
      <c r="C53" s="10">
        <v>34222</v>
      </c>
      <c r="D53" s="104">
        <v>6984.424885667443</v>
      </c>
      <c r="E53" s="104">
        <v>7296.9572912002395</v>
      </c>
      <c r="F53" s="2"/>
      <c r="G53" s="260"/>
      <c r="H53" s="260"/>
      <c r="I53" s="260"/>
      <c r="J53" s="260"/>
      <c r="K53" s="261"/>
      <c r="L53"/>
    </row>
    <row r="54" spans="1:12" ht="14">
      <c r="A54" s="247" t="s">
        <v>229</v>
      </c>
      <c r="B54" s="10">
        <v>8763</v>
      </c>
      <c r="C54" s="10">
        <v>8763</v>
      </c>
      <c r="D54" s="104">
        <v>1890.3701786176546</v>
      </c>
      <c r="E54" s="104">
        <v>1868.4833365316958</v>
      </c>
      <c r="F54" s="2"/>
      <c r="G54" s="260"/>
      <c r="H54" s="260"/>
      <c r="I54" s="260"/>
      <c r="J54" s="260"/>
      <c r="K54" s="261"/>
      <c r="L54"/>
    </row>
    <row r="55" spans="1:12" ht="14">
      <c r="A55" s="247" t="s">
        <v>413</v>
      </c>
      <c r="B55" s="10">
        <v>11780</v>
      </c>
      <c r="C55" s="10">
        <v>12320</v>
      </c>
      <c r="D55" s="104">
        <v>2541.2028647855723</v>
      </c>
      <c r="E55" s="104">
        <v>2626.9216827650912</v>
      </c>
      <c r="F55" s="2"/>
      <c r="G55" s="260"/>
      <c r="H55" s="260"/>
      <c r="I55" s="260"/>
      <c r="J55" s="260"/>
      <c r="K55" s="261"/>
      <c r="L55"/>
    </row>
    <row r="56" spans="1:12" ht="14">
      <c r="A56" s="247" t="s">
        <v>359</v>
      </c>
      <c r="B56" s="10">
        <v>13450</v>
      </c>
      <c r="C56" s="10">
        <v>14822</v>
      </c>
      <c r="D56" s="104">
        <v>2901.458279402882</v>
      </c>
      <c r="E56" s="104">
        <v>3160.4085374954693</v>
      </c>
      <c r="F56" s="2"/>
      <c r="G56" s="260"/>
      <c r="H56" s="260"/>
      <c r="I56" s="260"/>
      <c r="J56" s="260"/>
      <c r="K56" s="261"/>
      <c r="L56"/>
    </row>
    <row r="57" spans="1:12" ht="14">
      <c r="A57" s="247" t="s">
        <v>360</v>
      </c>
      <c r="B57" s="10">
        <v>7147</v>
      </c>
      <c r="C57" s="10">
        <v>7080</v>
      </c>
      <c r="D57" s="104">
        <v>1541.7637414789885</v>
      </c>
      <c r="E57" s="104">
        <v>1509.627070939679</v>
      </c>
      <c r="F57" s="2"/>
      <c r="G57" s="260"/>
      <c r="H57" s="260"/>
      <c r="I57" s="260"/>
      <c r="J57" s="260"/>
      <c r="K57" s="261"/>
      <c r="L57"/>
    </row>
    <row r="58" spans="1:12" ht="14.5" thickBot="1">
      <c r="A58" s="65" t="s">
        <v>89</v>
      </c>
      <c r="B58" s="11">
        <v>20597</v>
      </c>
      <c r="C58" s="11">
        <v>21902</v>
      </c>
      <c r="D58" s="118">
        <v>4443.2220208818708</v>
      </c>
      <c r="E58" s="118">
        <v>4670.0356084351479</v>
      </c>
      <c r="F58" s="2"/>
      <c r="G58" s="260"/>
      <c r="H58" s="260"/>
      <c r="I58" s="260"/>
      <c r="J58" s="260"/>
      <c r="K58" s="261"/>
      <c r="L58"/>
    </row>
    <row r="59" spans="1:12" ht="13">
      <c r="F59" s="2"/>
      <c r="G59" s="2"/>
    </row>
    <row r="60" spans="1:12" ht="13">
      <c r="F60" s="2"/>
      <c r="G60" s="2"/>
    </row>
    <row r="61" spans="1:12">
      <c r="A61" s="84" t="s">
        <v>490</v>
      </c>
      <c r="B61" s="84"/>
      <c r="C61" s="84"/>
      <c r="D61" s="84"/>
      <c r="E61" s="84"/>
    </row>
    <row r="62" spans="1:12" ht="25.5" customHeight="1">
      <c r="A62" s="371" t="s">
        <v>491</v>
      </c>
      <c r="B62" s="372"/>
      <c r="C62" s="372"/>
      <c r="D62" s="372"/>
      <c r="E62" s="372"/>
    </row>
    <row r="63" spans="1:12" ht="39" customHeight="1">
      <c r="A63" s="296" t="s">
        <v>492</v>
      </c>
      <c r="B63" s="296"/>
      <c r="C63" s="296"/>
      <c r="D63" s="296"/>
      <c r="E63" s="296"/>
    </row>
    <row r="69" spans="1:4">
      <c r="A69" s="20"/>
      <c r="B69" s="20"/>
      <c r="C69" s="20"/>
    </row>
    <row r="70" spans="1:4">
      <c r="A70" s="20"/>
      <c r="B70" s="20"/>
      <c r="C70" s="20"/>
    </row>
    <row r="71" spans="1:4">
      <c r="A71" s="20"/>
      <c r="B71" s="20"/>
      <c r="C71" s="272"/>
    </row>
    <row r="72" spans="1:4">
      <c r="A72" s="20"/>
      <c r="B72" s="20"/>
      <c r="C72" s="20"/>
    </row>
    <row r="73" spans="1:4">
      <c r="A73" s="20"/>
      <c r="B73" s="20"/>
      <c r="C73" s="20"/>
    </row>
    <row r="74" spans="1:4">
      <c r="A74" s="20"/>
      <c r="B74" s="170"/>
      <c r="C74" s="170"/>
      <c r="D74" s="28"/>
    </row>
    <row r="75" spans="1:4">
      <c r="A75" s="20"/>
      <c r="B75" s="170"/>
      <c r="C75" s="170"/>
    </row>
    <row r="76" spans="1:4">
      <c r="A76" s="20"/>
      <c r="B76" s="21"/>
      <c r="C76" s="21"/>
    </row>
    <row r="77" spans="1:4">
      <c r="A77" s="20"/>
      <c r="B77" s="20"/>
      <c r="C77" s="20"/>
    </row>
    <row r="78" spans="1:4">
      <c r="A78" s="20"/>
      <c r="B78" s="273"/>
      <c r="C78" s="20"/>
    </row>
    <row r="79" spans="1:4">
      <c r="A79" s="20"/>
      <c r="B79" s="20"/>
      <c r="C79" s="20"/>
    </row>
    <row r="80" spans="1:4">
      <c r="A80" s="20"/>
      <c r="B80" s="273"/>
      <c r="C80" s="20"/>
    </row>
    <row r="81" spans="1:7">
      <c r="A81" s="20"/>
      <c r="B81" s="273"/>
      <c r="C81" s="20"/>
    </row>
    <row r="82" spans="1:7">
      <c r="A82" s="20"/>
      <c r="B82" s="273"/>
      <c r="C82" s="20"/>
    </row>
    <row r="83" spans="1:7">
      <c r="A83" s="20"/>
      <c r="B83" s="273"/>
      <c r="C83" s="20"/>
    </row>
    <row r="84" spans="1:7">
      <c r="A84" s="20"/>
      <c r="B84" s="273"/>
      <c r="C84" s="20"/>
    </row>
    <row r="85" spans="1:7">
      <c r="A85" s="20"/>
      <c r="B85" s="273"/>
      <c r="C85" s="20"/>
    </row>
    <row r="86" spans="1:7">
      <c r="B86" s="273"/>
      <c r="C86" s="20"/>
    </row>
    <row r="87" spans="1:7">
      <c r="B87" s="273"/>
      <c r="C87" s="20"/>
    </row>
    <row r="88" spans="1:7">
      <c r="B88" s="273"/>
      <c r="C88" s="20"/>
    </row>
    <row r="89" spans="1:7">
      <c r="B89" s="273"/>
      <c r="C89" s="20"/>
      <c r="G89" s="28"/>
    </row>
    <row r="90" spans="1:7">
      <c r="A90" s="20"/>
      <c r="B90" s="273"/>
      <c r="C90" s="20"/>
      <c r="G90" s="28"/>
    </row>
    <row r="91" spans="1:7">
      <c r="A91" s="20"/>
      <c r="B91" s="273"/>
      <c r="C91" s="171"/>
      <c r="G91" s="28"/>
    </row>
    <row r="92" spans="1:7">
      <c r="A92" s="20"/>
      <c r="B92" s="20"/>
      <c r="C92" s="21"/>
      <c r="G92" s="28"/>
    </row>
    <row r="93" spans="1:7">
      <c r="A93" s="20"/>
      <c r="B93" s="20"/>
      <c r="C93" s="20"/>
      <c r="G93" s="28"/>
    </row>
    <row r="94" spans="1:7">
      <c r="A94" s="20"/>
      <c r="B94" s="20"/>
      <c r="C94" s="20"/>
      <c r="G94" s="28"/>
    </row>
    <row r="95" spans="1:7">
      <c r="A95" s="20"/>
      <c r="B95" s="273"/>
      <c r="C95" s="21"/>
      <c r="G95" s="28"/>
    </row>
    <row r="96" spans="1:7">
      <c r="A96" s="20"/>
      <c r="B96" s="273"/>
      <c r="C96" s="20"/>
      <c r="G96" s="28"/>
    </row>
    <row r="97" spans="1:7">
      <c r="A97" s="20"/>
      <c r="B97" s="273"/>
      <c r="C97" s="20"/>
      <c r="G97" s="28"/>
    </row>
    <row r="98" spans="1:7">
      <c r="A98" s="20"/>
      <c r="B98" s="273"/>
      <c r="C98" s="20"/>
      <c r="G98" s="28"/>
    </row>
    <row r="99" spans="1:7">
      <c r="A99" s="20"/>
      <c r="B99" s="273"/>
      <c r="C99" s="20"/>
      <c r="G99" s="28"/>
    </row>
    <row r="100" spans="1:7">
      <c r="A100" s="20"/>
      <c r="B100" s="273"/>
      <c r="C100" s="20"/>
      <c r="G100" s="28"/>
    </row>
    <row r="101" spans="1:7">
      <c r="B101" s="273"/>
      <c r="C101" s="20"/>
    </row>
    <row r="102" spans="1:7">
      <c r="B102" s="273"/>
      <c r="C102" s="20"/>
    </row>
    <row r="103" spans="1:7">
      <c r="B103" s="273"/>
      <c r="C103" s="20"/>
    </row>
    <row r="104" spans="1:7">
      <c r="B104" s="273"/>
      <c r="C104" s="20"/>
    </row>
    <row r="105" spans="1:7">
      <c r="B105" s="273"/>
      <c r="C105" s="20"/>
    </row>
    <row r="106" spans="1:7">
      <c r="B106" s="273"/>
      <c r="C106" s="171"/>
    </row>
    <row r="107" spans="1:7">
      <c r="B107" s="20"/>
      <c r="C107" s="21"/>
    </row>
  </sheetData>
  <mergeCells count="10">
    <mergeCell ref="A62:E62"/>
    <mergeCell ref="A63:E63"/>
    <mergeCell ref="A1:A2"/>
    <mergeCell ref="B1:C1"/>
    <mergeCell ref="D1:E1"/>
    <mergeCell ref="A3:E3"/>
    <mergeCell ref="A35:E35"/>
    <mergeCell ref="A36:A37"/>
    <mergeCell ref="B36:C36"/>
    <mergeCell ref="D36:E36"/>
  </mergeCells>
  <pageMargins left="0.70866141732283472" right="0.70866141732283472" top="0.74803149606299213" bottom="0.74803149606299213" header="0.31496062992125984" footer="0.31496062992125984"/>
  <pageSetup paperSize="9" scale="66"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49C92-1FD9-42C4-88B6-C75BE2D0AF83}">
  <dimension ref="A1:L63"/>
  <sheetViews>
    <sheetView topLeftCell="A35" zoomScaleNormal="100" workbookViewId="0">
      <selection activeCell="B17" sqref="B17"/>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494</v>
      </c>
      <c r="C2" s="276" t="s">
        <v>493</v>
      </c>
      <c r="D2" s="5" t="s">
        <v>495</v>
      </c>
      <c r="E2" s="276" t="s">
        <v>493</v>
      </c>
      <c r="G2"/>
      <c r="H2"/>
      <c r="I2"/>
      <c r="J2"/>
      <c r="K2"/>
      <c r="L2"/>
    </row>
    <row r="3" spans="1:12" s="2" customFormat="1" ht="27" customHeight="1" thickBot="1">
      <c r="A3" s="281" t="s">
        <v>213</v>
      </c>
      <c r="B3" s="282"/>
      <c r="C3" s="282"/>
      <c r="D3" s="282"/>
      <c r="E3" s="367"/>
      <c r="G3"/>
      <c r="H3" s="266"/>
      <c r="I3"/>
      <c r="J3"/>
      <c r="K3"/>
      <c r="L3"/>
    </row>
    <row r="4" spans="1:12" ht="14">
      <c r="A4" s="61" t="s">
        <v>65</v>
      </c>
      <c r="B4" s="259">
        <v>42657</v>
      </c>
      <c r="C4" s="8">
        <v>36311</v>
      </c>
      <c r="D4" s="274">
        <v>9419.8834025262786</v>
      </c>
      <c r="E4" s="102">
        <v>7745.0248490924214</v>
      </c>
      <c r="G4" s="260"/>
      <c r="H4" s="260"/>
      <c r="I4" s="260"/>
      <c r="J4" s="260"/>
      <c r="K4" s="261"/>
      <c r="L4"/>
    </row>
    <row r="5" spans="1:12" ht="14">
      <c r="A5" s="61" t="s">
        <v>384</v>
      </c>
      <c r="B5" s="275">
        <v>8058</v>
      </c>
      <c r="C5" s="270">
        <v>484</v>
      </c>
      <c r="D5" s="15">
        <v>1779.4364455436796</v>
      </c>
      <c r="E5" s="103">
        <v>103.23571443806924</v>
      </c>
      <c r="G5" s="260"/>
      <c r="H5" s="260"/>
      <c r="I5" s="260"/>
      <c r="J5" s="260"/>
      <c r="K5" s="261"/>
      <c r="L5"/>
    </row>
    <row r="6" spans="1:12" ht="14">
      <c r="A6" s="7" t="s">
        <v>66</v>
      </c>
      <c r="B6" s="205">
        <v>3394</v>
      </c>
      <c r="C6" s="103">
        <v>1069</v>
      </c>
      <c r="D6" s="225">
        <v>749.4920943379559</v>
      </c>
      <c r="E6" s="103">
        <v>228.01441887251244</v>
      </c>
      <c r="G6" s="260"/>
      <c r="H6" s="260"/>
      <c r="I6" s="260"/>
      <c r="J6" s="260"/>
      <c r="K6" s="261"/>
      <c r="L6"/>
    </row>
    <row r="7" spans="1:12" ht="14">
      <c r="A7" s="7" t="s">
        <v>214</v>
      </c>
      <c r="B7" s="205">
        <v>2302</v>
      </c>
      <c r="C7" s="56">
        <v>110</v>
      </c>
      <c r="D7" s="225">
        <v>508.34731914141855</v>
      </c>
      <c r="E7" s="103">
        <v>23.462662372288463</v>
      </c>
      <c r="G7" s="260"/>
      <c r="H7" s="260"/>
      <c r="I7" s="260"/>
      <c r="J7" s="260"/>
      <c r="K7" s="261"/>
      <c r="L7"/>
    </row>
    <row r="8" spans="1:12" ht="14">
      <c r="A8" s="7" t="s">
        <v>457</v>
      </c>
      <c r="B8" s="205">
        <v>1678</v>
      </c>
      <c r="C8" s="56">
        <v>-209</v>
      </c>
      <c r="D8" s="225">
        <v>370.55030474339719</v>
      </c>
      <c r="E8" s="103">
        <v>-44.57905850734808</v>
      </c>
      <c r="G8" s="260"/>
      <c r="H8" s="260"/>
      <c r="I8" s="260"/>
      <c r="J8" s="260"/>
      <c r="K8" s="261"/>
      <c r="L8"/>
    </row>
    <row r="9" spans="1:12" ht="14">
      <c r="A9" s="7" t="s">
        <v>496</v>
      </c>
      <c r="B9" s="205">
        <v>0</v>
      </c>
      <c r="C9" s="56">
        <v>75</v>
      </c>
      <c r="D9" s="225">
        <v>0</v>
      </c>
      <c r="E9" s="103">
        <v>15.997269799287588</v>
      </c>
      <c r="G9" s="260"/>
      <c r="H9" s="260"/>
      <c r="I9" s="260"/>
      <c r="J9" s="260"/>
      <c r="K9" s="261"/>
      <c r="L9"/>
    </row>
    <row r="10" spans="1:12" ht="14">
      <c r="A10" s="7" t="s">
        <v>458</v>
      </c>
      <c r="B10" s="205">
        <v>1678</v>
      </c>
      <c r="C10" s="56">
        <v>-134</v>
      </c>
      <c r="D10" s="225">
        <v>370.55030474339719</v>
      </c>
      <c r="E10" s="103">
        <v>-28.581788708060493</v>
      </c>
      <c r="G10" s="260"/>
      <c r="H10" s="260"/>
      <c r="I10" s="260"/>
      <c r="J10" s="260"/>
      <c r="K10" s="261"/>
      <c r="L10"/>
    </row>
    <row r="11" spans="1:12" ht="25.5">
      <c r="A11" s="7" t="s">
        <v>168</v>
      </c>
      <c r="B11" s="205">
        <v>1673</v>
      </c>
      <c r="C11" s="56">
        <v>-134</v>
      </c>
      <c r="D11" s="225">
        <v>370.44616199982329</v>
      </c>
      <c r="E11" s="103">
        <v>-28.581788708060493</v>
      </c>
      <c r="G11" s="260"/>
      <c r="H11" s="260"/>
      <c r="I11" s="260"/>
      <c r="J11" s="260"/>
      <c r="K11" s="261"/>
      <c r="L11"/>
    </row>
    <row r="12" spans="1:12" ht="14">
      <c r="A12" s="7" t="s">
        <v>215</v>
      </c>
      <c r="B12" s="205">
        <v>5</v>
      </c>
      <c r="C12" s="225">
        <v>0</v>
      </c>
      <c r="D12" s="225">
        <v>1.1041427435738891</v>
      </c>
      <c r="E12" s="103">
        <v>0</v>
      </c>
      <c r="G12" s="260"/>
      <c r="H12" s="260"/>
      <c r="I12" s="260"/>
      <c r="J12" s="260"/>
      <c r="K12" s="261"/>
      <c r="L12"/>
    </row>
    <row r="13" spans="1:12" ht="14">
      <c r="A13" s="7" t="s">
        <v>391</v>
      </c>
      <c r="B13" s="205">
        <v>-339</v>
      </c>
      <c r="C13" s="56">
        <v>242</v>
      </c>
      <c r="D13" s="225">
        <v>-74.860878014309677</v>
      </c>
      <c r="E13" s="103">
        <v>51.617857219034619</v>
      </c>
      <c r="G13" s="260"/>
      <c r="H13" s="260"/>
      <c r="I13" s="260"/>
      <c r="J13" s="260"/>
      <c r="K13" s="261"/>
      <c r="L13"/>
    </row>
    <row r="14" spans="1:12" ht="14">
      <c r="A14" s="7" t="s">
        <v>71</v>
      </c>
      <c r="B14" s="205">
        <v>1339</v>
      </c>
      <c r="C14" s="56">
        <v>108</v>
      </c>
      <c r="D14" s="225">
        <v>295.68942672908753</v>
      </c>
      <c r="E14" s="103">
        <v>23.036068510974129</v>
      </c>
      <c r="G14" s="260"/>
      <c r="H14" s="260"/>
      <c r="I14" s="260"/>
      <c r="J14" s="260"/>
      <c r="K14" s="261"/>
      <c r="L14"/>
    </row>
    <row r="15" spans="1:12" ht="25.5">
      <c r="A15" s="7" t="s">
        <v>170</v>
      </c>
      <c r="B15" s="205">
        <v>1334</v>
      </c>
      <c r="C15" s="56">
        <v>108</v>
      </c>
      <c r="D15" s="225">
        <v>294.58528398551363</v>
      </c>
      <c r="E15" s="103">
        <v>23.036068510974129</v>
      </c>
      <c r="G15" s="260"/>
      <c r="H15" s="260"/>
      <c r="I15" s="260"/>
      <c r="J15" s="260"/>
      <c r="K15" s="261"/>
      <c r="L15"/>
    </row>
    <row r="16" spans="1:12" ht="25.5">
      <c r="A16" s="7" t="s">
        <v>392</v>
      </c>
      <c r="B16" s="205">
        <v>5</v>
      </c>
      <c r="C16" s="56">
        <v>0</v>
      </c>
      <c r="D16" s="225">
        <v>1.1041427435738891</v>
      </c>
      <c r="E16" s="103">
        <v>0</v>
      </c>
      <c r="G16" s="260"/>
      <c r="H16" s="260"/>
      <c r="I16" s="260"/>
      <c r="J16" s="260"/>
      <c r="K16" s="261"/>
      <c r="L16"/>
    </row>
    <row r="17" spans="1:12" ht="38">
      <c r="A17" s="7" t="s">
        <v>497</v>
      </c>
      <c r="B17" s="207">
        <v>0.95460932840332835</v>
      </c>
      <c r="C17" s="107">
        <v>-7.6460041844618049E-2</v>
      </c>
      <c r="D17" s="229">
        <v>0.21080499258089574</v>
      </c>
      <c r="E17" s="108">
        <v>-1.6308692243375649E-2</v>
      </c>
      <c r="G17" s="260"/>
      <c r="H17" s="260"/>
      <c r="I17" s="260"/>
      <c r="J17" s="260"/>
      <c r="K17" s="261"/>
      <c r="L17"/>
    </row>
    <row r="18" spans="1:12" ht="38">
      <c r="A18" s="7" t="s">
        <v>498</v>
      </c>
      <c r="B18" s="207">
        <v>0.95460932840332835</v>
      </c>
      <c r="C18" s="277">
        <v>-0.11925484138451621</v>
      </c>
      <c r="D18" s="229">
        <v>0.21080499258089574</v>
      </c>
      <c r="E18" s="108">
        <v>-2.5436691633324706E-2</v>
      </c>
      <c r="G18" s="260"/>
      <c r="H18" s="260"/>
      <c r="I18" s="260"/>
      <c r="J18" s="260"/>
      <c r="K18" s="261"/>
      <c r="L18"/>
    </row>
    <row r="19" spans="1:12" ht="25.5">
      <c r="A19" s="7" t="s">
        <v>221</v>
      </c>
      <c r="B19" s="262">
        <v>1752549394</v>
      </c>
      <c r="C19" s="105">
        <v>1752549394</v>
      </c>
      <c r="D19" s="233">
        <v>1752549394</v>
      </c>
      <c r="E19" s="105">
        <v>1752549394</v>
      </c>
      <c r="G19" s="260"/>
      <c r="H19" s="260"/>
      <c r="I19" s="260"/>
      <c r="J19" s="260"/>
      <c r="K19" s="261"/>
      <c r="L19"/>
    </row>
    <row r="20" spans="1:12" ht="14">
      <c r="A20" s="62" t="s">
        <v>222</v>
      </c>
      <c r="B20" s="263">
        <v>4616</v>
      </c>
      <c r="C20" s="57">
        <v>2775</v>
      </c>
      <c r="D20" s="236">
        <v>1019.3445808674145</v>
      </c>
      <c r="E20" s="110">
        <v>591.89898257364075</v>
      </c>
      <c r="G20" s="260"/>
      <c r="H20" s="260"/>
      <c r="I20" s="260"/>
      <c r="J20" s="260"/>
      <c r="K20" s="261"/>
      <c r="L20"/>
    </row>
    <row r="21" spans="1:12" ht="14">
      <c r="A21" s="241" t="s">
        <v>223</v>
      </c>
      <c r="B21" s="263">
        <v>-4794</v>
      </c>
      <c r="C21" s="57">
        <v>-3976</v>
      </c>
      <c r="D21" s="236">
        <v>-1057.6520625386449</v>
      </c>
      <c r="E21" s="110">
        <v>-848.06859629289931</v>
      </c>
      <c r="G21" s="260"/>
      <c r="H21" s="260"/>
      <c r="I21" s="260"/>
      <c r="J21" s="260"/>
      <c r="K21" s="261"/>
      <c r="L21"/>
    </row>
    <row r="22" spans="1:12" ht="14">
      <c r="A22" s="61" t="s">
        <v>224</v>
      </c>
      <c r="B22" s="263">
        <v>286</v>
      </c>
      <c r="C22" s="57">
        <v>1518</v>
      </c>
      <c r="D22" s="236">
        <v>63.156964932426462</v>
      </c>
      <c r="E22" s="110">
        <v>323.78474073758082</v>
      </c>
      <c r="G22" s="260"/>
      <c r="H22" s="260"/>
      <c r="I22" s="260"/>
      <c r="J22" s="260"/>
      <c r="K22" s="261"/>
      <c r="L22"/>
    </row>
    <row r="23" spans="1:12" ht="14.5" thickBot="1">
      <c r="A23" s="62" t="s">
        <v>225</v>
      </c>
      <c r="B23" s="264">
        <v>108</v>
      </c>
      <c r="C23" s="60">
        <v>317</v>
      </c>
      <c r="D23" s="239">
        <v>23.849483261196006</v>
      </c>
      <c r="E23" s="112">
        <v>67.615127018322212</v>
      </c>
      <c r="G23" s="260"/>
      <c r="H23" s="260"/>
      <c r="I23" s="260"/>
      <c r="J23" s="260"/>
      <c r="K23" s="261"/>
      <c r="L23"/>
    </row>
    <row r="24" spans="1:12" s="2" customFormat="1" ht="35.15" customHeight="1" thickBot="1">
      <c r="A24" s="3"/>
      <c r="B24" s="6" t="s">
        <v>499</v>
      </c>
      <c r="C24" s="6" t="s">
        <v>500</v>
      </c>
      <c r="D24" s="6" t="s">
        <v>499</v>
      </c>
      <c r="E24" s="5" t="s">
        <v>461</v>
      </c>
      <c r="G24" s="260"/>
      <c r="H24" s="260"/>
      <c r="I24" s="260"/>
      <c r="J24" s="260"/>
      <c r="K24" s="261"/>
      <c r="L24"/>
    </row>
    <row r="25" spans="1:12" ht="14">
      <c r="A25" s="246" t="s">
        <v>227</v>
      </c>
      <c r="B25" s="8">
        <v>37353</v>
      </c>
      <c r="C25" s="8">
        <v>35053</v>
      </c>
      <c r="D25" s="105">
        <v>8590.8463661453552</v>
      </c>
      <c r="E25" s="14">
        <v>7474.1465702893456</v>
      </c>
      <c r="F25" s="2"/>
      <c r="G25" s="260"/>
      <c r="H25" s="260"/>
      <c r="I25" s="260"/>
      <c r="J25" s="260"/>
      <c r="K25" s="261"/>
      <c r="L25"/>
    </row>
    <row r="26" spans="1:12" ht="14">
      <c r="A26" s="247" t="s">
        <v>81</v>
      </c>
      <c r="B26" s="10">
        <v>12445</v>
      </c>
      <c r="C26" s="10">
        <v>10267</v>
      </c>
      <c r="D26" s="105">
        <v>2862.2355105795768</v>
      </c>
      <c r="E26" s="14">
        <v>2189.1724770250967</v>
      </c>
      <c r="F26" s="2"/>
      <c r="G26" s="260"/>
      <c r="H26" s="260"/>
      <c r="I26" s="260"/>
      <c r="J26" s="260"/>
      <c r="K26" s="261"/>
      <c r="L26"/>
    </row>
    <row r="27" spans="1:12" ht="14">
      <c r="A27" s="247" t="s">
        <v>82</v>
      </c>
      <c r="B27" s="10">
        <v>49798</v>
      </c>
      <c r="C27" s="10">
        <v>45320</v>
      </c>
      <c r="D27" s="105">
        <v>11453.081876724931</v>
      </c>
      <c r="E27" s="14">
        <v>9663.3190473144423</v>
      </c>
      <c r="F27" s="2"/>
      <c r="G27" s="260"/>
      <c r="H27" s="260"/>
      <c r="I27" s="260"/>
      <c r="J27" s="260"/>
      <c r="K27" s="261"/>
      <c r="L27"/>
    </row>
    <row r="28" spans="1:12" ht="14">
      <c r="A28" s="247" t="s">
        <v>229</v>
      </c>
      <c r="B28" s="10">
        <v>8763</v>
      </c>
      <c r="C28" s="10">
        <v>8763</v>
      </c>
      <c r="D28" s="105">
        <v>2015.409383624655</v>
      </c>
      <c r="E28" s="14">
        <v>1868.4833365316958</v>
      </c>
      <c r="F28" s="2"/>
      <c r="G28" s="260"/>
      <c r="H28" s="260"/>
      <c r="I28" s="260"/>
      <c r="J28" s="260"/>
      <c r="K28" s="261"/>
      <c r="L28"/>
    </row>
    <row r="29" spans="1:12" ht="14">
      <c r="A29" s="247" t="s">
        <v>84</v>
      </c>
      <c r="B29" s="10">
        <v>17915</v>
      </c>
      <c r="C29" s="10">
        <v>16581</v>
      </c>
      <c r="D29" s="105">
        <v>4120.2851885924565</v>
      </c>
      <c r="E29" s="14">
        <v>3535.4698394422057</v>
      </c>
      <c r="F29" s="2"/>
      <c r="G29" s="260"/>
      <c r="H29" s="260"/>
      <c r="I29" s="260"/>
      <c r="J29" s="260"/>
      <c r="K29" s="261"/>
      <c r="L29"/>
    </row>
    <row r="30" spans="1:12" ht="14">
      <c r="A30" s="247" t="s">
        <v>230</v>
      </c>
      <c r="B30" s="10">
        <v>38</v>
      </c>
      <c r="C30" s="10">
        <v>33</v>
      </c>
      <c r="D30" s="105">
        <v>8.7396504139834406</v>
      </c>
      <c r="E30" s="14">
        <v>7.0363973645493507</v>
      </c>
      <c r="F30" s="2"/>
      <c r="G30" s="260"/>
      <c r="H30" s="260"/>
      <c r="I30" s="260"/>
      <c r="J30" s="260"/>
      <c r="K30" s="261"/>
      <c r="L30"/>
    </row>
    <row r="31" spans="1:12" ht="14">
      <c r="A31" s="247" t="s">
        <v>86</v>
      </c>
      <c r="B31" s="10">
        <v>17953</v>
      </c>
      <c r="C31" s="10">
        <v>16614</v>
      </c>
      <c r="D31" s="105">
        <v>4129.0248390064398</v>
      </c>
      <c r="E31" s="14">
        <v>3541.5062368067552</v>
      </c>
      <c r="F31" s="2"/>
      <c r="G31" s="260"/>
      <c r="H31" s="260"/>
      <c r="I31" s="260"/>
      <c r="J31" s="260"/>
      <c r="K31" s="261"/>
      <c r="L31"/>
    </row>
    <row r="32" spans="1:12" ht="14">
      <c r="A32" s="267" t="s">
        <v>359</v>
      </c>
      <c r="B32" s="10">
        <v>17576</v>
      </c>
      <c r="C32" s="10">
        <v>18511</v>
      </c>
      <c r="D32" s="105">
        <v>4042.3183072677093</v>
      </c>
      <c r="E32" s="14">
        <v>3946.9924731870619</v>
      </c>
      <c r="F32" s="2"/>
      <c r="G32" s="260"/>
      <c r="H32" s="260"/>
      <c r="I32" s="260"/>
      <c r="J32" s="260"/>
      <c r="K32" s="261"/>
      <c r="L32"/>
    </row>
    <row r="33" spans="1:12" ht="14">
      <c r="A33" s="267" t="s">
        <v>360</v>
      </c>
      <c r="B33" s="10">
        <v>14269</v>
      </c>
      <c r="C33" s="10">
        <v>10195</v>
      </c>
      <c r="D33" s="105">
        <v>3281.738730450782</v>
      </c>
      <c r="E33" s="14">
        <v>2173.8203373206252</v>
      </c>
      <c r="F33" s="2"/>
      <c r="G33" s="260"/>
      <c r="H33" s="260"/>
      <c r="I33" s="260"/>
      <c r="J33" s="260"/>
      <c r="K33" s="261"/>
      <c r="L33"/>
    </row>
    <row r="34" spans="1:12" ht="14.5" thickBot="1">
      <c r="A34" s="268" t="s">
        <v>89</v>
      </c>
      <c r="B34" s="11">
        <v>31845</v>
      </c>
      <c r="C34" s="11">
        <v>28706</v>
      </c>
      <c r="D34" s="105">
        <v>7324.0570377184913</v>
      </c>
      <c r="E34" s="14">
        <v>6120.8128105076867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46.5" customHeight="1" thickBot="1">
      <c r="A37" s="316"/>
      <c r="B37" s="5" t="s">
        <v>501</v>
      </c>
      <c r="C37" s="5" t="s">
        <v>502</v>
      </c>
      <c r="D37" s="5" t="s">
        <v>494</v>
      </c>
      <c r="E37" s="5" t="s">
        <v>502</v>
      </c>
      <c r="F37" s="2"/>
      <c r="G37" s="260"/>
      <c r="H37" s="260"/>
      <c r="I37" s="260"/>
      <c r="J37" s="260"/>
      <c r="K37"/>
      <c r="L37"/>
    </row>
    <row r="38" spans="1:12" ht="14">
      <c r="A38" s="61" t="s">
        <v>65</v>
      </c>
      <c r="B38" s="8">
        <v>34314</v>
      </c>
      <c r="C38" s="8">
        <v>27545</v>
      </c>
      <c r="D38" s="102">
        <v>7577.5108205988863</v>
      </c>
      <c r="E38" s="111">
        <v>5875.263954951688</v>
      </c>
      <c r="F38" s="2"/>
      <c r="G38" s="260"/>
      <c r="H38" s="260"/>
      <c r="I38" s="260"/>
      <c r="J38" s="260"/>
      <c r="K38" s="265"/>
      <c r="L38"/>
    </row>
    <row r="39" spans="1:12" ht="14">
      <c r="A39" s="62" t="s">
        <v>442</v>
      </c>
      <c r="B39" s="111">
        <v>230</v>
      </c>
      <c r="C39" s="111">
        <v>200</v>
      </c>
      <c r="D39" s="111">
        <v>50.7905662043989</v>
      </c>
      <c r="E39" s="111">
        <v>42.659386131433571</v>
      </c>
      <c r="F39" s="2"/>
      <c r="G39" s="260"/>
      <c r="H39" s="260"/>
      <c r="I39" s="260"/>
      <c r="J39" s="260"/>
      <c r="K39" s="265"/>
      <c r="L39"/>
    </row>
    <row r="40" spans="1:12" ht="14">
      <c r="A40" s="62" t="s">
        <v>430</v>
      </c>
      <c r="B40" s="111">
        <v>-637</v>
      </c>
      <c r="C40" s="111">
        <v>36</v>
      </c>
      <c r="D40" s="111">
        <v>-140.66778553131348</v>
      </c>
      <c r="E40" s="111">
        <v>7.6786895036580427</v>
      </c>
      <c r="F40" s="2"/>
      <c r="G40" s="260"/>
      <c r="H40" s="260"/>
      <c r="I40" s="260"/>
      <c r="J40" s="260"/>
      <c r="K40" s="265"/>
      <c r="L40"/>
    </row>
    <row r="41" spans="1:12" ht="14">
      <c r="A41" s="62" t="s">
        <v>410</v>
      </c>
      <c r="B41" s="111">
        <v>-638</v>
      </c>
      <c r="C41" s="111">
        <v>67</v>
      </c>
      <c r="D41" s="111">
        <v>-140.88861408002825</v>
      </c>
      <c r="E41" s="111">
        <v>14.290894354030247</v>
      </c>
      <c r="F41" s="2"/>
      <c r="G41" s="260"/>
      <c r="H41" s="260"/>
      <c r="I41" s="260"/>
      <c r="J41" s="260"/>
      <c r="K41" s="265"/>
      <c r="L41"/>
    </row>
    <row r="42" spans="1:12" ht="14">
      <c r="A42" s="62" t="s">
        <v>391</v>
      </c>
      <c r="B42" s="57">
        <v>-232</v>
      </c>
      <c r="C42" s="57">
        <v>152</v>
      </c>
      <c r="D42" s="111">
        <v>-51.232223301828455</v>
      </c>
      <c r="E42" s="111">
        <v>33.421133459889511</v>
      </c>
      <c r="F42" s="2"/>
      <c r="G42" s="260"/>
      <c r="H42" s="260"/>
      <c r="I42" s="260"/>
      <c r="J42" s="260"/>
      <c r="K42" s="265"/>
      <c r="L42"/>
    </row>
    <row r="43" spans="1:12" ht="14">
      <c r="A43" s="62" t="s">
        <v>71</v>
      </c>
      <c r="B43" s="111">
        <v>-870</v>
      </c>
      <c r="C43" s="111">
        <v>219</v>
      </c>
      <c r="D43" s="111">
        <v>-192.12083738185672</v>
      </c>
      <c r="E43" s="111">
        <v>46.712027813919761</v>
      </c>
      <c r="F43" s="2"/>
      <c r="G43" s="260"/>
      <c r="H43" s="260"/>
      <c r="I43" s="260"/>
      <c r="J43" s="260"/>
      <c r="K43" s="265"/>
      <c r="L43"/>
    </row>
    <row r="44" spans="1:12" ht="25.5">
      <c r="A44" s="62" t="s">
        <v>503</v>
      </c>
      <c r="B44" s="114">
        <v>-0.364041094752734</v>
      </c>
      <c r="C44" s="114">
        <v>0.04</v>
      </c>
      <c r="D44" s="114">
        <v>-8.0390666626785096E-2</v>
      </c>
      <c r="E44" s="114">
        <v>8.5318772262867135E-3</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-420</v>
      </c>
      <c r="C46" s="57">
        <v>-182</v>
      </c>
      <c r="D46" s="111">
        <v>-91.747990460206694</v>
      </c>
      <c r="E46" s="111">
        <v>-38.820041379604547</v>
      </c>
      <c r="F46" s="2"/>
      <c r="G46" s="260"/>
      <c r="H46" s="260"/>
      <c r="I46" s="260"/>
      <c r="J46" s="260"/>
      <c r="K46" s="265"/>
      <c r="L46"/>
    </row>
    <row r="47" spans="1:12" ht="14">
      <c r="A47" s="62" t="s">
        <v>223</v>
      </c>
      <c r="B47" s="57">
        <v>233</v>
      </c>
      <c r="C47" s="57">
        <v>-472</v>
      </c>
      <c r="D47" s="111">
        <v>51.453051850543233</v>
      </c>
      <c r="E47" s="111">
        <v>-100.67615127018323</v>
      </c>
      <c r="F47" s="2"/>
      <c r="G47" s="260"/>
      <c r="H47" s="260"/>
      <c r="I47" s="260"/>
      <c r="J47" s="260"/>
      <c r="K47" s="265"/>
      <c r="L47"/>
    </row>
    <row r="48" spans="1:12" ht="14">
      <c r="A48" s="62" t="s">
        <v>224</v>
      </c>
      <c r="B48" s="57">
        <v>221</v>
      </c>
      <c r="C48" s="57">
        <v>2652</v>
      </c>
      <c r="D48" s="111">
        <v>48.803109265965901</v>
      </c>
      <c r="E48" s="111">
        <v>565.66346010280915</v>
      </c>
      <c r="F48" s="2"/>
      <c r="G48" s="260"/>
      <c r="H48" s="260"/>
      <c r="I48" s="260"/>
      <c r="J48" s="260"/>
      <c r="K48" s="265"/>
      <c r="L48"/>
    </row>
    <row r="49" spans="1:12" ht="14.5" thickBot="1">
      <c r="A49" s="62" t="s">
        <v>225</v>
      </c>
      <c r="B49" s="60">
        <v>34</v>
      </c>
      <c r="C49" s="60">
        <v>1998</v>
      </c>
      <c r="D49" s="111">
        <v>7.508170656302446</v>
      </c>
      <c r="E49" s="111">
        <v>426.16726745302134</v>
      </c>
      <c r="F49" s="2"/>
      <c r="G49" s="260"/>
      <c r="H49" s="260"/>
      <c r="I49" s="260"/>
      <c r="J49" s="260"/>
      <c r="K49" s="265"/>
      <c r="L49"/>
    </row>
    <row r="50" spans="1:12" ht="35.25" customHeight="1" thickBot="1">
      <c r="A50" s="4"/>
      <c r="B50" s="6" t="s">
        <v>499</v>
      </c>
      <c r="C50" s="276" t="s">
        <v>482</v>
      </c>
      <c r="D50" s="6" t="s">
        <v>499</v>
      </c>
      <c r="E50" s="276" t="s">
        <v>482</v>
      </c>
      <c r="F50" s="2"/>
      <c r="G50" s="260"/>
      <c r="H50" s="260"/>
      <c r="I50" s="260"/>
      <c r="J50" s="260"/>
      <c r="K50"/>
      <c r="L50"/>
    </row>
    <row r="51" spans="1:12" ht="14">
      <c r="A51" s="246" t="s">
        <v>227</v>
      </c>
      <c r="B51" s="8">
        <v>27108</v>
      </c>
      <c r="C51" s="8">
        <v>27329</v>
      </c>
      <c r="D51" s="102">
        <v>6233.5906163753452</v>
      </c>
      <c r="E51" s="102">
        <v>5827.2031386596736</v>
      </c>
      <c r="F51" s="2"/>
      <c r="G51" s="260"/>
      <c r="H51" s="260"/>
      <c r="I51" s="260"/>
      <c r="J51" s="260"/>
      <c r="K51" s="261"/>
      <c r="L51"/>
    </row>
    <row r="52" spans="1:12" ht="14">
      <c r="A52" s="247" t="s">
        <v>81</v>
      </c>
      <c r="B52" s="10">
        <v>4946</v>
      </c>
      <c r="C52" s="10">
        <v>6893</v>
      </c>
      <c r="D52" s="104">
        <v>1137.5344986200553</v>
      </c>
      <c r="E52" s="104">
        <v>1469.7541525405659</v>
      </c>
      <c r="F52" s="2"/>
      <c r="G52" s="260"/>
      <c r="H52" s="260"/>
      <c r="I52" s="260"/>
      <c r="J52" s="260"/>
      <c r="K52" s="261"/>
      <c r="L52"/>
    </row>
    <row r="53" spans="1:12" ht="14">
      <c r="A53" s="247" t="s">
        <v>82</v>
      </c>
      <c r="B53" s="10">
        <v>32054</v>
      </c>
      <c r="C53" s="10">
        <v>34222</v>
      </c>
      <c r="D53" s="104">
        <v>7372.1251149954005</v>
      </c>
      <c r="E53" s="104">
        <v>7296.9572912002395</v>
      </c>
      <c r="F53" s="2"/>
      <c r="G53" s="260"/>
      <c r="H53" s="260"/>
      <c r="I53" s="260"/>
      <c r="J53" s="260"/>
      <c r="K53" s="261"/>
      <c r="L53"/>
    </row>
    <row r="54" spans="1:12" ht="14">
      <c r="A54" s="247" t="s">
        <v>229</v>
      </c>
      <c r="B54" s="10">
        <v>8763</v>
      </c>
      <c r="C54" s="10">
        <v>8763</v>
      </c>
      <c r="D54" s="104">
        <v>2015.409383624655</v>
      </c>
      <c r="E54" s="104">
        <v>1868.4833365316958</v>
      </c>
      <c r="F54" s="2"/>
      <c r="G54" s="260"/>
      <c r="H54" s="260"/>
      <c r="I54" s="260"/>
      <c r="J54" s="260"/>
      <c r="K54" s="261"/>
      <c r="L54"/>
    </row>
    <row r="55" spans="1:12" ht="14">
      <c r="A55" s="247" t="s">
        <v>413</v>
      </c>
      <c r="B55" s="10">
        <v>11450</v>
      </c>
      <c r="C55" s="10">
        <v>12320</v>
      </c>
      <c r="D55" s="104">
        <v>2633.3946642134315</v>
      </c>
      <c r="E55" s="104">
        <v>2626.9216827650912</v>
      </c>
      <c r="F55" s="2"/>
      <c r="G55" s="260"/>
      <c r="H55" s="260"/>
      <c r="I55" s="260"/>
      <c r="J55" s="260"/>
      <c r="K55" s="261"/>
      <c r="L55"/>
    </row>
    <row r="56" spans="1:12" ht="14">
      <c r="A56" s="247" t="s">
        <v>359</v>
      </c>
      <c r="B56" s="10">
        <v>13294</v>
      </c>
      <c r="C56" s="10">
        <v>14822</v>
      </c>
      <c r="D56" s="104">
        <v>3058.4977000919962</v>
      </c>
      <c r="E56" s="104">
        <v>3160.4085374954693</v>
      </c>
      <c r="F56" s="2"/>
      <c r="G56" s="260"/>
      <c r="H56" s="260"/>
      <c r="I56" s="260"/>
      <c r="J56" s="260"/>
      <c r="K56" s="261"/>
      <c r="L56"/>
    </row>
    <row r="57" spans="1:12" ht="14">
      <c r="A57" s="247" t="s">
        <v>360</v>
      </c>
      <c r="B57" s="10">
        <v>7310</v>
      </c>
      <c r="C57" s="10">
        <v>7080</v>
      </c>
      <c r="D57" s="104">
        <v>1681.2327506899724</v>
      </c>
      <c r="E57" s="104">
        <v>1509.627070939679</v>
      </c>
      <c r="F57" s="2"/>
      <c r="G57" s="260"/>
      <c r="H57" s="260"/>
      <c r="I57" s="260"/>
      <c r="J57" s="260"/>
      <c r="K57" s="261"/>
      <c r="L57"/>
    </row>
    <row r="58" spans="1:12" ht="14.5" thickBot="1">
      <c r="A58" s="247" t="s">
        <v>89</v>
      </c>
      <c r="B58" s="11">
        <v>20604</v>
      </c>
      <c r="C58" s="11">
        <v>21902</v>
      </c>
      <c r="D58" s="118">
        <v>4738.730450781969</v>
      </c>
      <c r="E58" s="118">
        <v>4670.0356084351479</v>
      </c>
      <c r="F58" s="2"/>
      <c r="G58" s="260"/>
      <c r="H58" s="260"/>
      <c r="I58" s="260"/>
      <c r="J58" s="260"/>
      <c r="K58" s="261"/>
      <c r="L58"/>
    </row>
    <row r="59" spans="1:12" ht="13">
      <c r="F59" s="2"/>
      <c r="G59" s="2"/>
    </row>
    <row r="60" spans="1:12" ht="13">
      <c r="F60" s="2"/>
      <c r="G60" s="2"/>
    </row>
    <row r="61" spans="1:12" ht="18.75" customHeight="1">
      <c r="A61" s="370" t="s">
        <v>465</v>
      </c>
      <c r="B61" s="370"/>
      <c r="C61" s="370"/>
    </row>
    <row r="62" spans="1:12" ht="28.5" customHeight="1">
      <c r="A62" s="368" t="s">
        <v>504</v>
      </c>
      <c r="B62" s="369"/>
      <c r="C62" s="369"/>
      <c r="D62" s="369"/>
      <c r="E62" s="369"/>
    </row>
    <row r="63" spans="1:12" ht="39" customHeight="1">
      <c r="A63" s="368" t="s">
        <v>505</v>
      </c>
      <c r="B63" s="369"/>
      <c r="C63" s="369"/>
      <c r="D63" s="369"/>
      <c r="E63" s="369"/>
    </row>
  </sheetData>
  <mergeCells count="11">
    <mergeCell ref="A61:C61"/>
    <mergeCell ref="A62:E62"/>
    <mergeCell ref="A63:E63"/>
    <mergeCell ref="A1:A2"/>
    <mergeCell ref="B1:C1"/>
    <mergeCell ref="D1:E1"/>
    <mergeCell ref="A3:E3"/>
    <mergeCell ref="A35:E35"/>
    <mergeCell ref="A36:A37"/>
    <mergeCell ref="B36:C36"/>
    <mergeCell ref="D36:E36"/>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7CD91-2B3A-4437-9AF1-94372710E562}">
  <sheetPr>
    <pageSetUpPr fitToPage="1"/>
  </sheetPr>
  <dimension ref="A1:L92"/>
  <sheetViews>
    <sheetView topLeftCell="A47" workbookViewId="0">
      <selection activeCell="A60" sqref="A60:E60"/>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1640625" style="1" customWidth="1"/>
    <col min="6" max="6" width="9" style="1"/>
    <col min="7" max="7" width="17.4140625" style="1" customWidth="1"/>
    <col min="8" max="8" width="16.9140625" style="1" customWidth="1"/>
    <col min="9" max="9" width="18.08203125" style="1" bestFit="1" customWidth="1"/>
    <col min="10" max="10" width="11.91406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506</v>
      </c>
      <c r="C2" s="5" t="s">
        <v>507</v>
      </c>
      <c r="D2" s="5" t="s">
        <v>506</v>
      </c>
      <c r="E2" s="5" t="s">
        <v>507</v>
      </c>
      <c r="G2"/>
      <c r="H2"/>
      <c r="I2"/>
      <c r="J2"/>
      <c r="K2"/>
      <c r="L2"/>
    </row>
    <row r="3" spans="1:12" s="2" customFormat="1" ht="27" customHeight="1" thickBot="1">
      <c r="A3" s="281" t="s">
        <v>213</v>
      </c>
      <c r="B3" s="282"/>
      <c r="C3" s="282"/>
      <c r="D3" s="282"/>
      <c r="E3" s="367"/>
      <c r="G3"/>
      <c r="H3" s="266"/>
      <c r="I3"/>
      <c r="J3"/>
      <c r="K3"/>
      <c r="L3"/>
    </row>
    <row r="4" spans="1:12" ht="14">
      <c r="A4" s="61" t="s">
        <v>65</v>
      </c>
      <c r="B4" s="259">
        <v>8142</v>
      </c>
      <c r="C4" s="8">
        <v>13559</v>
      </c>
      <c r="D4" s="274">
        <v>1884.2424382680335</v>
      </c>
      <c r="E4" s="102">
        <v>2884.5867460908416</v>
      </c>
      <c r="G4" s="260"/>
      <c r="H4" s="260"/>
      <c r="I4" s="260"/>
      <c r="J4" s="260"/>
      <c r="K4" s="261"/>
      <c r="L4"/>
    </row>
    <row r="5" spans="1:12" ht="14">
      <c r="A5" s="61" t="s">
        <v>508</v>
      </c>
      <c r="B5" s="275">
        <v>1178</v>
      </c>
      <c r="C5" s="270">
        <v>2304</v>
      </c>
      <c r="D5" s="15">
        <v>272.61576913285967</v>
      </c>
      <c r="E5" s="103">
        <v>490.16062121050953</v>
      </c>
      <c r="G5" s="260"/>
      <c r="H5" s="260"/>
      <c r="I5" s="260"/>
      <c r="J5" s="260"/>
      <c r="K5" s="261"/>
      <c r="L5"/>
    </row>
    <row r="6" spans="1:12" ht="14">
      <c r="A6" s="7" t="s">
        <v>66</v>
      </c>
      <c r="B6" s="205">
        <v>988</v>
      </c>
      <c r="C6" s="103">
        <v>1697</v>
      </c>
      <c r="D6" s="225">
        <v>228.64548378885004</v>
      </c>
      <c r="E6" s="103">
        <v>361.0254228273588</v>
      </c>
      <c r="G6" s="260"/>
      <c r="H6" s="260"/>
      <c r="I6" s="260"/>
      <c r="J6" s="260"/>
      <c r="K6" s="261"/>
      <c r="L6"/>
    </row>
    <row r="7" spans="1:12" ht="14">
      <c r="A7" s="7" t="s">
        <v>214</v>
      </c>
      <c r="B7" s="205">
        <v>732</v>
      </c>
      <c r="C7" s="56">
        <v>1392</v>
      </c>
      <c r="D7" s="225">
        <v>169.40130985165814</v>
      </c>
      <c r="E7" s="103">
        <v>296.13870864801618</v>
      </c>
      <c r="G7" s="260"/>
      <c r="H7" s="260"/>
      <c r="I7" s="260"/>
      <c r="J7" s="260"/>
      <c r="K7" s="261"/>
      <c r="L7"/>
    </row>
    <row r="8" spans="1:12" ht="14">
      <c r="A8" s="7" t="s">
        <v>67</v>
      </c>
      <c r="B8" s="205">
        <v>531</v>
      </c>
      <c r="C8" s="56">
        <v>1036</v>
      </c>
      <c r="D8" s="225">
        <v>122.88537640878479</v>
      </c>
      <c r="E8" s="103">
        <v>220.40208488458674</v>
      </c>
      <c r="G8" s="260"/>
      <c r="H8" s="260"/>
      <c r="I8" s="260"/>
      <c r="J8" s="260"/>
      <c r="K8" s="261"/>
      <c r="L8"/>
    </row>
    <row r="9" spans="1:12" ht="14" customHeight="1">
      <c r="A9" s="7" t="s">
        <v>68</v>
      </c>
      <c r="B9" s="205">
        <v>531</v>
      </c>
      <c r="C9" s="56">
        <v>1034</v>
      </c>
      <c r="D9" s="225">
        <v>122.88537640878479</v>
      </c>
      <c r="E9" s="103">
        <v>219.97659823423041</v>
      </c>
      <c r="G9" s="260"/>
      <c r="H9" s="260"/>
      <c r="I9" s="260"/>
      <c r="J9" s="260"/>
      <c r="K9" s="261"/>
      <c r="L9"/>
    </row>
    <row r="10" spans="1:12" ht="14">
      <c r="A10" s="7" t="s">
        <v>215</v>
      </c>
      <c r="B10" s="205">
        <v>0</v>
      </c>
      <c r="C10" s="225">
        <v>2</v>
      </c>
      <c r="D10" s="225">
        <v>0</v>
      </c>
      <c r="E10" s="103">
        <v>0.42548665035634509</v>
      </c>
      <c r="G10" s="260"/>
      <c r="H10" s="260"/>
      <c r="I10" s="260"/>
      <c r="J10" s="260"/>
      <c r="K10" s="261"/>
      <c r="L10"/>
    </row>
    <row r="11" spans="1:12" ht="14">
      <c r="A11" s="7" t="s">
        <v>391</v>
      </c>
      <c r="B11" s="205">
        <v>3</v>
      </c>
      <c r="C11" s="56">
        <v>-62</v>
      </c>
      <c r="D11" s="225">
        <v>0.69426766332646772</v>
      </c>
      <c r="E11" s="103">
        <v>-13.190086161046697</v>
      </c>
      <c r="G11" s="260"/>
      <c r="H11" s="260"/>
      <c r="I11" s="260"/>
      <c r="J11" s="260"/>
      <c r="K11" s="261"/>
      <c r="L11"/>
    </row>
    <row r="12" spans="1:12" ht="14">
      <c r="A12" s="7" t="s">
        <v>71</v>
      </c>
      <c r="B12" s="205">
        <v>534</v>
      </c>
      <c r="C12" s="56">
        <v>974</v>
      </c>
      <c r="D12" s="225">
        <v>123.57964407211125</v>
      </c>
      <c r="E12" s="103">
        <v>207.21199872354006</v>
      </c>
      <c r="G12" s="260"/>
      <c r="H12" s="260"/>
      <c r="I12" s="260"/>
      <c r="J12" s="260"/>
      <c r="K12" s="261"/>
      <c r="L12"/>
    </row>
    <row r="13" spans="1:12" ht="25.5">
      <c r="A13" s="7" t="s">
        <v>170</v>
      </c>
      <c r="B13" s="205">
        <v>534</v>
      </c>
      <c r="C13" s="56">
        <v>972</v>
      </c>
      <c r="D13" s="225">
        <v>123.57964407211125</v>
      </c>
      <c r="E13" s="103">
        <v>206.7865120731837</v>
      </c>
      <c r="G13" s="260"/>
      <c r="H13" s="260"/>
      <c r="I13" s="260"/>
      <c r="J13" s="260"/>
      <c r="K13" s="261"/>
      <c r="L13"/>
    </row>
    <row r="14" spans="1:12" ht="25.5">
      <c r="A14" s="7" t="s">
        <v>392</v>
      </c>
      <c r="B14" s="205">
        <v>0</v>
      </c>
      <c r="C14" s="56">
        <v>2</v>
      </c>
      <c r="D14" s="225">
        <v>0</v>
      </c>
      <c r="E14" s="103">
        <v>0.42548665035634509</v>
      </c>
      <c r="G14" s="260"/>
      <c r="H14" s="260"/>
      <c r="I14" s="260"/>
      <c r="J14" s="260"/>
      <c r="K14" s="261"/>
      <c r="L14"/>
    </row>
    <row r="15" spans="1:12" ht="14">
      <c r="A15" s="7" t="s">
        <v>509</v>
      </c>
      <c r="B15" s="207">
        <v>0.30298718074247899</v>
      </c>
      <c r="C15" s="107">
        <v>0.58999763632339597</v>
      </c>
      <c r="D15" s="229">
        <v>7.0118067330651679E-2</v>
      </c>
      <c r="E15" s="108">
        <v>0.12551805899870142</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2144</v>
      </c>
      <c r="C17" s="57">
        <v>-645</v>
      </c>
      <c r="D17" s="236">
        <v>496.1699567239823</v>
      </c>
      <c r="E17" s="110">
        <v>-137.2194447399213</v>
      </c>
      <c r="G17" s="260"/>
      <c r="H17" s="260"/>
      <c r="I17" s="260"/>
      <c r="J17" s="260"/>
      <c r="K17" s="261"/>
      <c r="L17"/>
    </row>
    <row r="18" spans="1:12" ht="14">
      <c r="A18" s="241" t="s">
        <v>223</v>
      </c>
      <c r="B18" s="263">
        <v>-1025</v>
      </c>
      <c r="C18" s="57">
        <v>-1011</v>
      </c>
      <c r="D18" s="236">
        <v>-237.2081183032098</v>
      </c>
      <c r="E18" s="110">
        <v>-215.08350175513243</v>
      </c>
      <c r="G18" s="260"/>
      <c r="H18" s="260"/>
      <c r="I18" s="260"/>
      <c r="J18" s="260"/>
      <c r="K18" s="261"/>
      <c r="L18"/>
    </row>
    <row r="19" spans="1:12" ht="14">
      <c r="A19" s="61" t="s">
        <v>224</v>
      </c>
      <c r="B19" s="263">
        <v>-1088</v>
      </c>
      <c r="C19" s="57">
        <v>1685</v>
      </c>
      <c r="D19" s="236">
        <v>-251.78773923306562</v>
      </c>
      <c r="E19" s="110">
        <v>358.47250292522074</v>
      </c>
      <c r="G19" s="260"/>
      <c r="H19" s="260"/>
      <c r="I19" s="260"/>
      <c r="J19" s="260"/>
      <c r="K19" s="261"/>
      <c r="L19"/>
    </row>
    <row r="20" spans="1:12" ht="14.5" thickBot="1">
      <c r="A20" s="62" t="s">
        <v>225</v>
      </c>
      <c r="B20" s="264">
        <v>31</v>
      </c>
      <c r="C20" s="60">
        <v>29</v>
      </c>
      <c r="D20" s="239">
        <v>7.1740991877068332</v>
      </c>
      <c r="E20" s="112">
        <v>6.1695564301670034</v>
      </c>
      <c r="G20" s="260"/>
      <c r="H20" s="260"/>
      <c r="I20" s="260"/>
      <c r="J20" s="260"/>
      <c r="K20" s="261"/>
      <c r="L20"/>
    </row>
    <row r="21" spans="1:12" s="2" customFormat="1" ht="35.15" customHeight="1" thickBot="1">
      <c r="A21" s="3"/>
      <c r="B21" s="5" t="s">
        <v>510</v>
      </c>
      <c r="C21" s="5" t="s">
        <v>511</v>
      </c>
      <c r="D21" s="5" t="s">
        <v>510</v>
      </c>
      <c r="E21" s="5" t="s">
        <v>511</v>
      </c>
      <c r="G21" s="260"/>
      <c r="H21" s="260"/>
      <c r="I21" s="260"/>
      <c r="J21" s="260"/>
      <c r="K21" s="261"/>
      <c r="L21"/>
    </row>
    <row r="22" spans="1:12" ht="14">
      <c r="A22" s="61" t="s">
        <v>227</v>
      </c>
      <c r="B22" s="8">
        <v>38056</v>
      </c>
      <c r="C22" s="8">
        <v>37353</v>
      </c>
      <c r="D22" s="105">
        <v>8848.380571508289</v>
      </c>
      <c r="E22" s="14">
        <v>8590.8463661453552</v>
      </c>
      <c r="F22" s="2"/>
      <c r="G22" s="260"/>
      <c r="H22" s="260"/>
      <c r="I22" s="260"/>
      <c r="J22" s="260"/>
      <c r="K22" s="261"/>
      <c r="L22"/>
    </row>
    <row r="23" spans="1:12" ht="14">
      <c r="A23" s="7" t="s">
        <v>81</v>
      </c>
      <c r="B23" s="10">
        <v>10943</v>
      </c>
      <c r="C23" s="10">
        <v>12445</v>
      </c>
      <c r="D23" s="105">
        <v>2544.3511823106787</v>
      </c>
      <c r="E23" s="14">
        <v>2862.2355105795768</v>
      </c>
      <c r="F23" s="2"/>
      <c r="G23" s="260"/>
      <c r="H23" s="260"/>
      <c r="I23" s="260"/>
      <c r="J23" s="260"/>
      <c r="K23" s="261"/>
      <c r="L23"/>
    </row>
    <row r="24" spans="1:12" ht="14">
      <c r="A24" s="7" t="s">
        <v>82</v>
      </c>
      <c r="B24" s="10">
        <v>48999</v>
      </c>
      <c r="C24" s="10">
        <v>49798</v>
      </c>
      <c r="D24" s="105">
        <v>11391.731753818967</v>
      </c>
      <c r="E24" s="14">
        <v>11453.081876724931</v>
      </c>
      <c r="F24" s="2"/>
      <c r="G24" s="260"/>
      <c r="H24" s="260"/>
      <c r="I24" s="260"/>
      <c r="J24" s="260"/>
      <c r="K24" s="261"/>
      <c r="L24"/>
    </row>
    <row r="25" spans="1:12" ht="14">
      <c r="A25" s="7" t="s">
        <v>229</v>
      </c>
      <c r="B25" s="10">
        <v>8763</v>
      </c>
      <c r="C25" s="10">
        <v>8763</v>
      </c>
      <c r="D25" s="105">
        <v>2037.4805273314885</v>
      </c>
      <c r="E25" s="14">
        <v>2015.409383624655</v>
      </c>
      <c r="F25" s="2"/>
      <c r="G25" s="260"/>
      <c r="H25" s="260"/>
      <c r="I25" s="260"/>
      <c r="J25" s="260"/>
      <c r="K25" s="261"/>
      <c r="L25"/>
    </row>
    <row r="26" spans="1:12" ht="14">
      <c r="A26" s="7" t="s">
        <v>84</v>
      </c>
      <c r="B26" s="10">
        <v>18449</v>
      </c>
      <c r="C26" s="10">
        <v>17915</v>
      </c>
      <c r="D26" s="105">
        <v>4288.567299867469</v>
      </c>
      <c r="E26" s="14">
        <v>4120.2851885924565</v>
      </c>
      <c r="F26" s="2"/>
      <c r="G26" s="260"/>
      <c r="H26" s="260"/>
      <c r="I26" s="260"/>
      <c r="J26" s="260"/>
      <c r="K26" s="261"/>
      <c r="L26"/>
    </row>
    <row r="27" spans="1:12" ht="14">
      <c r="A27" s="7" t="s">
        <v>230</v>
      </c>
      <c r="B27" s="10">
        <v>38</v>
      </c>
      <c r="C27" s="10">
        <v>38</v>
      </c>
      <c r="D27" s="105">
        <v>8.8353600409216675</v>
      </c>
      <c r="E27" s="14">
        <v>8.7396504139834406</v>
      </c>
      <c r="F27" s="2"/>
      <c r="G27" s="260"/>
      <c r="H27" s="260"/>
      <c r="I27" s="260"/>
      <c r="J27" s="260"/>
      <c r="K27" s="261"/>
      <c r="L27"/>
    </row>
    <row r="28" spans="1:12" ht="14">
      <c r="A28" s="7" t="s">
        <v>86</v>
      </c>
      <c r="B28" s="10">
        <v>18487</v>
      </c>
      <c r="C28" s="10">
        <v>17953</v>
      </c>
      <c r="D28" s="105">
        <v>4298.4026599083909</v>
      </c>
      <c r="E28" s="14">
        <v>4129.0248390064398</v>
      </c>
      <c r="F28" s="2"/>
      <c r="G28" s="260"/>
      <c r="H28" s="260"/>
      <c r="I28" s="260"/>
      <c r="J28" s="260"/>
      <c r="K28" s="261"/>
      <c r="L28"/>
    </row>
    <row r="29" spans="1:12" ht="14">
      <c r="A29" s="7" t="s">
        <v>359</v>
      </c>
      <c r="B29" s="10">
        <v>17272</v>
      </c>
      <c r="C29" s="10">
        <v>18349</v>
      </c>
      <c r="D29" s="105">
        <v>4015.9036480736586</v>
      </c>
      <c r="E29" s="14">
        <v>4220.101195952162</v>
      </c>
      <c r="F29" s="2"/>
      <c r="G29" s="260"/>
      <c r="H29" s="260"/>
      <c r="I29" s="260"/>
      <c r="J29" s="260"/>
      <c r="K29" s="261"/>
      <c r="L29"/>
    </row>
    <row r="30" spans="1:12" ht="14">
      <c r="A30" s="7" t="s">
        <v>360</v>
      </c>
      <c r="B30" s="10">
        <v>13240</v>
      </c>
      <c r="C30" s="10">
        <v>13496</v>
      </c>
      <c r="D30" s="105">
        <v>3078.4254458369178</v>
      </c>
      <c r="E30" s="14">
        <v>3103.9558417663293</v>
      </c>
      <c r="F30" s="2"/>
      <c r="G30" s="260"/>
      <c r="H30" s="260"/>
      <c r="I30" s="260"/>
      <c r="J30" s="260"/>
      <c r="K30" s="261"/>
      <c r="L30"/>
    </row>
    <row r="31" spans="1:12" ht="14.5" thickBot="1">
      <c r="A31" s="62" t="s">
        <v>89</v>
      </c>
      <c r="B31" s="11">
        <v>30512</v>
      </c>
      <c r="C31" s="11">
        <v>31845</v>
      </c>
      <c r="D31" s="105">
        <v>7094.3290939105764</v>
      </c>
      <c r="E31" s="14">
        <v>7324.0570377184913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512</v>
      </c>
      <c r="C34" s="5" t="s">
        <v>513</v>
      </c>
      <c r="D34" s="5" t="s">
        <v>512</v>
      </c>
      <c r="E34" s="5" t="s">
        <v>513</v>
      </c>
      <c r="F34" s="2"/>
      <c r="G34" s="260"/>
      <c r="H34" s="260"/>
      <c r="I34" s="260"/>
      <c r="J34" s="260"/>
      <c r="K34"/>
      <c r="L34"/>
    </row>
    <row r="35" spans="1:12" ht="14">
      <c r="A35" s="61" t="s">
        <v>65</v>
      </c>
      <c r="B35" s="8">
        <v>5952</v>
      </c>
      <c r="C35" s="8">
        <v>11260</v>
      </c>
      <c r="D35" s="102">
        <v>1377.427044039712</v>
      </c>
      <c r="E35" s="111">
        <v>2395.489841506223</v>
      </c>
      <c r="F35" s="2"/>
      <c r="G35" s="260"/>
      <c r="H35" s="260"/>
      <c r="I35" s="260"/>
      <c r="J35" s="260"/>
      <c r="K35" s="265"/>
      <c r="L35"/>
    </row>
    <row r="36" spans="1:12" ht="14">
      <c r="A36" s="7" t="s">
        <v>66</v>
      </c>
      <c r="B36" s="111">
        <v>138</v>
      </c>
      <c r="C36" s="111">
        <v>19</v>
      </c>
      <c r="D36" s="111">
        <v>31.936312513017516</v>
      </c>
      <c r="E36" s="111">
        <v>4.0421231783852782</v>
      </c>
      <c r="F36" s="2"/>
      <c r="G36" s="260"/>
      <c r="H36" s="260"/>
      <c r="I36" s="260"/>
      <c r="J36" s="260"/>
      <c r="K36" s="265"/>
      <c r="L36"/>
    </row>
    <row r="37" spans="1:12" ht="14">
      <c r="A37" s="7" t="s">
        <v>430</v>
      </c>
      <c r="B37" s="111">
        <v>22</v>
      </c>
      <c r="C37" s="111">
        <v>-142</v>
      </c>
      <c r="D37" s="111">
        <v>5.0912961977274298</v>
      </c>
      <c r="E37" s="111">
        <v>-30.209552175300502</v>
      </c>
      <c r="F37" s="2"/>
      <c r="G37" s="260"/>
      <c r="H37" s="260"/>
      <c r="I37" s="260"/>
      <c r="J37" s="260"/>
      <c r="K37" s="265"/>
      <c r="L37"/>
    </row>
    <row r="38" spans="1:12" ht="14">
      <c r="A38" s="7" t="s">
        <v>167</v>
      </c>
      <c r="B38" s="111">
        <v>0</v>
      </c>
      <c r="C38" s="111">
        <v>-159</v>
      </c>
      <c r="D38" s="111">
        <v>0</v>
      </c>
      <c r="E38" s="111">
        <v>-33.826188703329436</v>
      </c>
      <c r="F38" s="2"/>
      <c r="G38" s="260"/>
      <c r="H38" s="260"/>
      <c r="I38" s="260"/>
      <c r="J38" s="260"/>
      <c r="K38" s="265"/>
      <c r="L38"/>
    </row>
    <row r="39" spans="1:12" ht="14">
      <c r="A39" s="7" t="s">
        <v>514</v>
      </c>
      <c r="B39" s="57">
        <v>-6</v>
      </c>
      <c r="C39" s="57">
        <v>-73</v>
      </c>
      <c r="D39" s="111">
        <v>-1.3885353266529354</v>
      </c>
      <c r="E39" s="111">
        <v>-14.530262738006595</v>
      </c>
      <c r="F39" s="2"/>
      <c r="G39" s="260"/>
      <c r="H39" s="260"/>
      <c r="I39" s="260"/>
      <c r="J39" s="260"/>
      <c r="K39" s="265"/>
      <c r="L39"/>
    </row>
    <row r="40" spans="1:12" ht="14">
      <c r="A40" s="7" t="s">
        <v>71</v>
      </c>
      <c r="B40" s="111">
        <v>-6</v>
      </c>
      <c r="C40" s="111">
        <v>-232</v>
      </c>
      <c r="D40" s="111">
        <v>-1.3885353266529354</v>
      </c>
      <c r="E40" s="111">
        <v>-49.356451441336027</v>
      </c>
      <c r="F40" s="2"/>
      <c r="G40" s="260"/>
      <c r="H40" s="260"/>
      <c r="I40" s="260"/>
      <c r="J40" s="260"/>
      <c r="K40" s="265"/>
      <c r="L40"/>
    </row>
    <row r="41" spans="1:12" ht="25.5">
      <c r="A41" s="7" t="s">
        <v>515</v>
      </c>
      <c r="B41" s="114">
        <v>0</v>
      </c>
      <c r="C41" s="114">
        <v>-0.09</v>
      </c>
      <c r="D41" s="114">
        <v>0</v>
      </c>
      <c r="E41" s="114">
        <v>-1.9146899266035529E-2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715</v>
      </c>
      <c r="C43" s="57">
        <v>-628</v>
      </c>
      <c r="D43" s="111">
        <v>165.46712642614148</v>
      </c>
      <c r="E43" s="111">
        <v>-133.60280821189235</v>
      </c>
      <c r="F43" s="2"/>
      <c r="G43" s="260"/>
      <c r="H43" s="260"/>
      <c r="I43" s="260"/>
      <c r="J43" s="260"/>
      <c r="K43" s="265"/>
      <c r="L43"/>
    </row>
    <row r="44" spans="1:12" ht="14">
      <c r="A44" s="62" t="s">
        <v>223</v>
      </c>
      <c r="B44" s="57">
        <v>-52</v>
      </c>
      <c r="C44" s="57">
        <v>-27</v>
      </c>
      <c r="D44" s="111">
        <v>-12.033972830992107</v>
      </c>
      <c r="E44" s="111">
        <v>-5.7440697798106584</v>
      </c>
      <c r="F44" s="2"/>
      <c r="G44" s="260"/>
      <c r="H44" s="260"/>
      <c r="I44" s="260"/>
      <c r="J44" s="260"/>
      <c r="K44" s="265"/>
      <c r="L44"/>
    </row>
    <row r="45" spans="1:12" ht="14">
      <c r="A45" s="62" t="s">
        <v>224</v>
      </c>
      <c r="B45" s="57">
        <v>-1057</v>
      </c>
      <c r="C45" s="57">
        <v>1741</v>
      </c>
      <c r="D45" s="111">
        <v>-244.61364004535881</v>
      </c>
      <c r="E45" s="111">
        <v>371.38612913519842</v>
      </c>
      <c r="F45" s="2"/>
      <c r="G45" s="260"/>
      <c r="H45" s="260"/>
      <c r="I45" s="260"/>
      <c r="J45" s="260"/>
      <c r="K45" s="265"/>
      <c r="L45"/>
    </row>
    <row r="46" spans="1:12" ht="14.5" thickBot="1">
      <c r="A46" s="62" t="s">
        <v>225</v>
      </c>
      <c r="B46" s="60">
        <v>-394</v>
      </c>
      <c r="C46" s="60">
        <v>1086</v>
      </c>
      <c r="D46" s="111">
        <v>-92.180486450209429</v>
      </c>
      <c r="E46" s="111">
        <v>231.03925114349539</v>
      </c>
      <c r="F46" s="2"/>
      <c r="G46" s="260"/>
      <c r="H46" s="260"/>
      <c r="I46" s="260"/>
      <c r="J46" s="260"/>
      <c r="K46" s="265"/>
      <c r="L46"/>
    </row>
    <row r="47" spans="1:12" ht="35.25" customHeight="1" thickBot="1">
      <c r="A47" s="4"/>
      <c r="B47" s="5" t="s">
        <v>510</v>
      </c>
      <c r="C47" s="5" t="s">
        <v>511</v>
      </c>
      <c r="D47" s="5" t="s">
        <v>510</v>
      </c>
      <c r="E47" s="5" t="s">
        <v>511</v>
      </c>
      <c r="F47" s="2"/>
      <c r="G47" s="260"/>
      <c r="H47" s="260"/>
      <c r="I47" s="260"/>
      <c r="J47" s="260"/>
      <c r="K47"/>
      <c r="L47"/>
    </row>
    <row r="48" spans="1:12" ht="14">
      <c r="A48" s="61" t="s">
        <v>227</v>
      </c>
      <c r="B48" s="8">
        <v>27211</v>
      </c>
      <c r="C48" s="8">
        <v>27108</v>
      </c>
      <c r="D48" s="102">
        <v>6326.8153177241966</v>
      </c>
      <c r="E48" s="102">
        <v>6233.5906163753452</v>
      </c>
      <c r="F48" s="2"/>
      <c r="G48" s="260"/>
      <c r="H48" s="260"/>
      <c r="I48" s="260"/>
      <c r="J48" s="260"/>
      <c r="K48" s="261"/>
      <c r="L48"/>
    </row>
    <row r="49" spans="1:12" ht="14">
      <c r="A49" s="7" t="s">
        <v>81</v>
      </c>
      <c r="B49" s="10">
        <v>3595</v>
      </c>
      <c r="C49" s="10">
        <v>4946</v>
      </c>
      <c r="D49" s="104">
        <v>835.87156176614189</v>
      </c>
      <c r="E49" s="104">
        <v>1137.5344986200553</v>
      </c>
      <c r="F49" s="2"/>
      <c r="G49" s="260"/>
      <c r="H49" s="260"/>
      <c r="I49" s="260"/>
      <c r="J49" s="260"/>
      <c r="K49" s="261"/>
      <c r="L49"/>
    </row>
    <row r="50" spans="1:12" ht="14">
      <c r="A50" s="7" t="s">
        <v>82</v>
      </c>
      <c r="B50" s="10">
        <v>30806</v>
      </c>
      <c r="C50" s="10">
        <v>32054</v>
      </c>
      <c r="D50" s="104">
        <v>7162.6868794903385</v>
      </c>
      <c r="E50" s="104">
        <v>7372.1251149954005</v>
      </c>
      <c r="F50" s="2"/>
      <c r="G50" s="260"/>
      <c r="H50" s="260"/>
      <c r="I50" s="260"/>
      <c r="J50" s="260"/>
      <c r="K50" s="261"/>
      <c r="L50"/>
    </row>
    <row r="51" spans="1:12" ht="14">
      <c r="A51" s="7" t="s">
        <v>229</v>
      </c>
      <c r="B51" s="10">
        <v>8763</v>
      </c>
      <c r="C51" s="10">
        <v>8763</v>
      </c>
      <c r="D51" s="104">
        <v>2037.4805273314885</v>
      </c>
      <c r="E51" s="104">
        <v>2015.409383624655</v>
      </c>
      <c r="F51" s="2"/>
      <c r="G51" s="260"/>
      <c r="H51" s="260"/>
      <c r="I51" s="260"/>
      <c r="J51" s="260"/>
      <c r="K51" s="261"/>
      <c r="L51"/>
    </row>
    <row r="52" spans="1:12" ht="14">
      <c r="A52" s="7" t="s">
        <v>86</v>
      </c>
      <c r="B52" s="10">
        <v>11444</v>
      </c>
      <c r="C52" s="10">
        <v>11450</v>
      </c>
      <c r="D52" s="104">
        <v>2660.8384291659881</v>
      </c>
      <c r="E52" s="104">
        <v>2633.3946642134315</v>
      </c>
      <c r="F52" s="2"/>
      <c r="G52" s="260"/>
      <c r="H52" s="260"/>
      <c r="I52" s="260"/>
      <c r="J52" s="260"/>
      <c r="K52" s="261"/>
      <c r="L52"/>
    </row>
    <row r="53" spans="1:12" ht="14">
      <c r="A53" s="7" t="s">
        <v>359</v>
      </c>
      <c r="B53" s="10">
        <v>12626</v>
      </c>
      <c r="C53" s="10">
        <v>14067</v>
      </c>
      <c r="D53" s="104">
        <v>2935.6646283336045</v>
      </c>
      <c r="E53" s="104">
        <v>3236.2805887764489</v>
      </c>
      <c r="F53" s="2"/>
      <c r="G53" s="260"/>
      <c r="H53" s="260"/>
      <c r="I53" s="260"/>
      <c r="J53" s="260"/>
      <c r="K53" s="261"/>
      <c r="L53"/>
    </row>
    <row r="54" spans="1:12" ht="14">
      <c r="A54" s="7" t="s">
        <v>360</v>
      </c>
      <c r="B54" s="10">
        <v>6736</v>
      </c>
      <c r="C54" s="10">
        <v>6537</v>
      </c>
      <c r="D54" s="104">
        <v>1566.1838219907461</v>
      </c>
      <c r="E54" s="104">
        <v>1503.4498620055199</v>
      </c>
      <c r="F54" s="2"/>
      <c r="G54" s="260"/>
      <c r="H54" s="260"/>
      <c r="I54" s="260"/>
      <c r="J54" s="260"/>
      <c r="K54" s="261"/>
      <c r="L54"/>
    </row>
    <row r="55" spans="1:12" ht="14.5" thickBot="1">
      <c r="A55" s="65" t="s">
        <v>89</v>
      </c>
      <c r="B55" s="11">
        <v>19362</v>
      </c>
      <c r="C55" s="11">
        <v>20604</v>
      </c>
      <c r="D55" s="118">
        <v>4501.8484503243499</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517</v>
      </c>
      <c r="B59" s="372"/>
      <c r="C59" s="372"/>
      <c r="D59" s="372"/>
      <c r="E59" s="372"/>
    </row>
    <row r="60" spans="1:12" ht="39" customHeight="1">
      <c r="A60" s="296" t="s">
        <v>518</v>
      </c>
      <c r="B60" s="296"/>
      <c r="C60" s="296"/>
      <c r="D60" s="296"/>
      <c r="E60" s="296"/>
    </row>
    <row r="63" spans="1:12" customFormat="1" ht="14"/>
    <row r="64" spans="1:12" customFormat="1" ht="14"/>
    <row r="65" customFormat="1" ht="14"/>
    <row r="66" customFormat="1" ht="14"/>
    <row r="67" customFormat="1" ht="14"/>
    <row r="68" customFormat="1" ht="14"/>
    <row r="69" customFormat="1" ht="14"/>
    <row r="70" customFormat="1" ht="14"/>
    <row r="71" customFormat="1" ht="14"/>
    <row r="72" customFormat="1" ht="14"/>
    <row r="73" customFormat="1" ht="14"/>
    <row r="74" customFormat="1" ht="14"/>
    <row r="75" customFormat="1" ht="14"/>
    <row r="76" customFormat="1" ht="14"/>
    <row r="77" customFormat="1" ht="14"/>
    <row r="78" customFormat="1" ht="14"/>
    <row r="79" customFormat="1" ht="14"/>
    <row r="80"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66"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63E58-F3AD-4EB8-B5CB-FACCDB987A13}">
  <sheetPr>
    <pageSetUpPr fitToPage="1"/>
  </sheetPr>
  <dimension ref="A1:L96"/>
  <sheetViews>
    <sheetView topLeftCell="A27" workbookViewId="0">
      <selection activeCell="A32" sqref="A32:E32"/>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519</v>
      </c>
      <c r="C2" s="5" t="s">
        <v>520</v>
      </c>
      <c r="D2" s="5" t="s">
        <v>519</v>
      </c>
      <c r="E2" s="5" t="s">
        <v>520</v>
      </c>
      <c r="G2"/>
      <c r="H2"/>
      <c r="I2"/>
      <c r="J2"/>
      <c r="K2"/>
      <c r="L2"/>
    </row>
    <row r="3" spans="1:12" s="2" customFormat="1" ht="27" customHeight="1" thickBot="1">
      <c r="A3" s="281" t="s">
        <v>213</v>
      </c>
      <c r="B3" s="282"/>
      <c r="C3" s="282"/>
      <c r="D3" s="282"/>
      <c r="E3" s="367"/>
      <c r="G3"/>
      <c r="H3" s="266"/>
      <c r="I3"/>
      <c r="J3"/>
      <c r="K3"/>
      <c r="L3"/>
    </row>
    <row r="4" spans="1:12" ht="14">
      <c r="A4" s="61" t="s">
        <v>65</v>
      </c>
      <c r="B4" s="259">
        <v>15284</v>
      </c>
      <c r="C4" s="8">
        <v>22623</v>
      </c>
      <c r="D4" s="274">
        <v>3545.4313484423205</v>
      </c>
      <c r="E4" s="102">
        <v>4904.1838283112938</v>
      </c>
      <c r="G4" s="260"/>
      <c r="H4" s="260"/>
      <c r="I4" s="260"/>
      <c r="J4" s="260"/>
      <c r="K4" s="261"/>
      <c r="L4"/>
    </row>
    <row r="5" spans="1:12" ht="14">
      <c r="A5" s="61" t="s">
        <v>508</v>
      </c>
      <c r="B5" s="275">
        <v>2116</v>
      </c>
      <c r="C5" s="270">
        <v>4279</v>
      </c>
      <c r="D5" s="15">
        <v>490.84877867730637</v>
      </c>
      <c r="E5" s="103">
        <v>927.59592456102314</v>
      </c>
      <c r="G5" s="260"/>
      <c r="H5" s="260"/>
      <c r="I5" s="260"/>
      <c r="J5" s="260"/>
      <c r="K5" s="261"/>
      <c r="L5"/>
    </row>
    <row r="6" spans="1:12" ht="14">
      <c r="A6" s="7" t="s">
        <v>66</v>
      </c>
      <c r="B6" s="205">
        <v>359</v>
      </c>
      <c r="C6" s="103">
        <v>3185</v>
      </c>
      <c r="D6" s="225">
        <v>83.277273887123329</v>
      </c>
      <c r="E6" s="103">
        <v>690.4400606980272</v>
      </c>
      <c r="G6" s="260"/>
      <c r="H6" s="260"/>
      <c r="I6" s="260"/>
      <c r="J6" s="260"/>
      <c r="K6" s="261"/>
      <c r="L6"/>
    </row>
    <row r="7" spans="1:12" ht="14">
      <c r="A7" s="7" t="s">
        <v>430</v>
      </c>
      <c r="B7" s="205">
        <v>-19</v>
      </c>
      <c r="C7" s="56">
        <v>2526</v>
      </c>
      <c r="D7" s="225">
        <v>-4.4074323227168337</v>
      </c>
      <c r="E7" s="103">
        <v>547.58291784088442</v>
      </c>
      <c r="G7" s="260"/>
      <c r="H7" s="260"/>
      <c r="I7" s="260"/>
      <c r="J7" s="260"/>
      <c r="K7" s="261"/>
      <c r="L7"/>
    </row>
    <row r="8" spans="1:12" ht="14">
      <c r="A8" s="7" t="s">
        <v>167</v>
      </c>
      <c r="B8" s="205">
        <v>-843</v>
      </c>
      <c r="C8" s="56">
        <v>1876</v>
      </c>
      <c r="D8" s="225">
        <v>-195.55081305527847</v>
      </c>
      <c r="E8" s="103">
        <v>406.67678300455231</v>
      </c>
      <c r="G8" s="260"/>
      <c r="H8" s="260"/>
      <c r="I8" s="260"/>
      <c r="J8" s="260"/>
      <c r="K8" s="261"/>
      <c r="L8"/>
    </row>
    <row r="9" spans="1:12" ht="25.5">
      <c r="A9" s="7" t="s">
        <v>168</v>
      </c>
      <c r="B9" s="205">
        <v>-845</v>
      </c>
      <c r="C9" s="56">
        <v>1873</v>
      </c>
      <c r="D9" s="225">
        <v>-196.01475329977498</v>
      </c>
      <c r="E9" s="103">
        <v>406.02644699761538</v>
      </c>
      <c r="G9" s="260"/>
      <c r="H9" s="260"/>
      <c r="I9" s="260"/>
      <c r="J9" s="260"/>
      <c r="K9" s="261"/>
      <c r="L9"/>
    </row>
    <row r="10" spans="1:12" ht="14">
      <c r="A10" s="7" t="s">
        <v>215</v>
      </c>
      <c r="B10" s="205">
        <v>2</v>
      </c>
      <c r="C10" s="225">
        <v>3</v>
      </c>
      <c r="D10" s="225">
        <v>0.46394024449650884</v>
      </c>
      <c r="E10" s="103">
        <v>0.6503360069369174</v>
      </c>
      <c r="G10" s="260"/>
      <c r="H10" s="260"/>
      <c r="I10" s="260"/>
      <c r="J10" s="260"/>
      <c r="K10" s="261"/>
      <c r="L10"/>
    </row>
    <row r="11" spans="1:12" ht="14">
      <c r="A11" s="7" t="s">
        <v>391</v>
      </c>
      <c r="B11" s="205">
        <v>6</v>
      </c>
      <c r="C11" s="56">
        <v>-165</v>
      </c>
      <c r="D11" s="225">
        <v>1.3918207334895265</v>
      </c>
      <c r="E11" s="103">
        <v>-35.768480381530452</v>
      </c>
      <c r="G11" s="260"/>
      <c r="H11" s="260"/>
      <c r="I11" s="260"/>
      <c r="J11" s="260"/>
      <c r="K11" s="261"/>
      <c r="L11"/>
    </row>
    <row r="12" spans="1:12" ht="14">
      <c r="A12" s="7" t="s">
        <v>71</v>
      </c>
      <c r="B12" s="205">
        <v>-837</v>
      </c>
      <c r="C12" s="56">
        <v>1711</v>
      </c>
      <c r="D12" s="225">
        <v>-195.15899232178896</v>
      </c>
      <c r="E12" s="103">
        <v>370.90830262302188</v>
      </c>
      <c r="G12" s="260"/>
      <c r="H12" s="260"/>
      <c r="I12" s="260"/>
      <c r="J12" s="260"/>
      <c r="K12" s="261"/>
      <c r="L12"/>
    </row>
    <row r="13" spans="1:12" ht="25.5">
      <c r="A13" s="7" t="s">
        <v>170</v>
      </c>
      <c r="B13" s="205">
        <v>-839</v>
      </c>
      <c r="C13" s="56">
        <v>1708</v>
      </c>
      <c r="D13" s="225">
        <v>-194.62293256628544</v>
      </c>
      <c r="E13" s="103">
        <v>370.25796661608496</v>
      </c>
      <c r="G13" s="260"/>
      <c r="H13" s="260"/>
      <c r="I13" s="260"/>
      <c r="J13" s="260"/>
      <c r="K13" s="261"/>
      <c r="L13"/>
    </row>
    <row r="14" spans="1:12" ht="25.5">
      <c r="A14" s="7" t="s">
        <v>392</v>
      </c>
      <c r="B14" s="205">
        <v>2</v>
      </c>
      <c r="C14" s="56">
        <v>3</v>
      </c>
      <c r="D14" s="225">
        <v>0.46394024449650884</v>
      </c>
      <c r="E14" s="103">
        <v>0.6503360069369174</v>
      </c>
      <c r="G14" s="260"/>
      <c r="H14" s="260"/>
      <c r="I14" s="260"/>
      <c r="J14" s="260"/>
      <c r="K14" s="261"/>
      <c r="L14"/>
    </row>
    <row r="15" spans="1:12" ht="14">
      <c r="A15" s="7" t="s">
        <v>521</v>
      </c>
      <c r="B15" s="207">
        <v>-0.48215474148285259</v>
      </c>
      <c r="C15" s="107">
        <v>1.0687287938430567</v>
      </c>
      <c r="D15" s="229">
        <v>-0.11184549432435283</v>
      </c>
      <c r="E15" s="108">
        <v>0.23167760542880048</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5164</v>
      </c>
      <c r="C17" s="57">
        <v>2340</v>
      </c>
      <c r="D17" s="236">
        <v>1197.8937112899857</v>
      </c>
      <c r="E17" s="110">
        <v>507.26208541079552</v>
      </c>
      <c r="G17" s="260"/>
      <c r="H17" s="260"/>
      <c r="I17" s="260"/>
      <c r="J17" s="260"/>
      <c r="K17" s="261"/>
      <c r="L17"/>
    </row>
    <row r="18" spans="1:12" ht="14">
      <c r="A18" s="241" t="s">
        <v>223</v>
      </c>
      <c r="B18" s="263">
        <v>-2093</v>
      </c>
      <c r="C18" s="57">
        <v>-2094</v>
      </c>
      <c r="D18" s="236">
        <v>-485.51346586559652</v>
      </c>
      <c r="E18" s="110">
        <v>-453.93453284196829</v>
      </c>
      <c r="G18" s="260"/>
      <c r="H18" s="260"/>
      <c r="I18" s="260"/>
      <c r="J18" s="260"/>
      <c r="K18" s="261"/>
      <c r="L18"/>
    </row>
    <row r="19" spans="1:12" ht="14">
      <c r="A19" s="61" t="s">
        <v>224</v>
      </c>
      <c r="B19" s="263">
        <v>-3647</v>
      </c>
      <c r="C19" s="57">
        <v>-190</v>
      </c>
      <c r="D19" s="236">
        <v>-845.99503583938383</v>
      </c>
      <c r="E19" s="110">
        <v>-41.187947106004763</v>
      </c>
      <c r="G19" s="260"/>
      <c r="H19" s="260"/>
      <c r="I19" s="260"/>
      <c r="J19" s="260"/>
      <c r="K19" s="261"/>
      <c r="L19"/>
    </row>
    <row r="20" spans="1:12" ht="14.5" thickBot="1">
      <c r="A20" s="62" t="s">
        <v>225</v>
      </c>
      <c r="B20" s="264">
        <v>-576</v>
      </c>
      <c r="C20" s="60">
        <v>56</v>
      </c>
      <c r="D20" s="239">
        <v>-133.61479041499453</v>
      </c>
      <c r="E20" s="112">
        <v>12.139605462822457</v>
      </c>
      <c r="G20" s="260"/>
      <c r="H20" s="260"/>
      <c r="I20" s="260"/>
      <c r="J20" s="260"/>
      <c r="K20" s="261"/>
      <c r="L20"/>
    </row>
    <row r="21" spans="1:12" s="2" customFormat="1" ht="35.15" customHeight="1" thickBot="1">
      <c r="A21" s="3"/>
      <c r="B21" s="5" t="s">
        <v>522</v>
      </c>
      <c r="C21" s="5" t="s">
        <v>511</v>
      </c>
      <c r="D21" s="5" t="s">
        <v>522</v>
      </c>
      <c r="E21" s="5" t="s">
        <v>511</v>
      </c>
      <c r="G21" s="260"/>
      <c r="H21" s="260"/>
      <c r="I21" s="260"/>
      <c r="J21" s="260"/>
      <c r="K21" s="261"/>
      <c r="L21"/>
    </row>
    <row r="22" spans="1:12" ht="14">
      <c r="A22" s="61" t="s">
        <v>227</v>
      </c>
      <c r="B22" s="8">
        <v>36615</v>
      </c>
      <c r="C22" s="8">
        <v>37353</v>
      </c>
      <c r="D22" s="105">
        <v>8489.4504984929281</v>
      </c>
      <c r="E22" s="14">
        <v>8590.8463661453552</v>
      </c>
      <c r="F22" s="2"/>
      <c r="G22" s="260"/>
      <c r="H22" s="260"/>
      <c r="I22" s="260"/>
      <c r="J22" s="260"/>
      <c r="K22" s="261"/>
      <c r="L22"/>
    </row>
    <row r="23" spans="1:12" ht="14">
      <c r="A23" s="7" t="s">
        <v>81</v>
      </c>
      <c r="B23" s="10">
        <v>8385</v>
      </c>
      <c r="C23" s="10">
        <v>12445</v>
      </c>
      <c r="D23" s="105">
        <v>1944.1224205889173</v>
      </c>
      <c r="E23" s="14">
        <v>2862.2355105795768</v>
      </c>
      <c r="F23" s="2"/>
      <c r="G23" s="260"/>
      <c r="H23" s="260"/>
      <c r="I23" s="260"/>
      <c r="J23" s="260"/>
      <c r="K23" s="261"/>
      <c r="L23"/>
    </row>
    <row r="24" spans="1:12" ht="14">
      <c r="A24" s="7" t="s">
        <v>82</v>
      </c>
      <c r="B24" s="10">
        <v>45000</v>
      </c>
      <c r="C24" s="10">
        <v>49798</v>
      </c>
      <c r="D24" s="105">
        <v>10432.572919081846</v>
      </c>
      <c r="E24" s="14">
        <v>11453.081876724931</v>
      </c>
      <c r="F24" s="2"/>
      <c r="G24" s="260"/>
      <c r="H24" s="260"/>
      <c r="I24" s="260"/>
      <c r="J24" s="260"/>
      <c r="K24" s="261"/>
      <c r="L24"/>
    </row>
    <row r="25" spans="1:12" ht="14">
      <c r="A25" s="7" t="s">
        <v>229</v>
      </c>
      <c r="B25" s="10">
        <v>8763</v>
      </c>
      <c r="C25" s="10">
        <v>8763</v>
      </c>
      <c r="D25" s="105">
        <v>2031.7644331092049</v>
      </c>
      <c r="E25" s="14">
        <v>2015.409383624655</v>
      </c>
      <c r="F25" s="2"/>
      <c r="G25" s="260"/>
      <c r="H25" s="260"/>
      <c r="I25" s="260"/>
      <c r="J25" s="260"/>
      <c r="K25" s="261"/>
      <c r="L25"/>
    </row>
    <row r="26" spans="1:12" ht="14">
      <c r="A26" s="7" t="s">
        <v>84</v>
      </c>
      <c r="B26" s="10">
        <v>17076</v>
      </c>
      <c r="C26" s="10">
        <v>17915</v>
      </c>
      <c r="D26" s="105">
        <v>3959.1931370275911</v>
      </c>
      <c r="E26" s="14">
        <v>4120.2851885924565</v>
      </c>
      <c r="F26" s="2"/>
      <c r="G26" s="260"/>
      <c r="H26" s="260"/>
      <c r="I26" s="260"/>
      <c r="J26" s="260"/>
      <c r="K26" s="261"/>
      <c r="L26"/>
    </row>
    <row r="27" spans="1:12" ht="14">
      <c r="A27" s="7" t="s">
        <v>230</v>
      </c>
      <c r="B27" s="10">
        <v>38</v>
      </c>
      <c r="C27" s="10">
        <v>38</v>
      </c>
      <c r="D27" s="105">
        <v>8.8105726872246706</v>
      </c>
      <c r="E27" s="14">
        <v>8.7396504139834406</v>
      </c>
      <c r="F27" s="2"/>
      <c r="G27" s="260"/>
      <c r="H27" s="260"/>
      <c r="I27" s="260"/>
      <c r="J27" s="260"/>
      <c r="K27" s="261"/>
      <c r="L27"/>
    </row>
    <row r="28" spans="1:12" ht="14">
      <c r="A28" s="7" t="s">
        <v>86</v>
      </c>
      <c r="B28" s="10">
        <v>17114</v>
      </c>
      <c r="C28" s="10">
        <v>17953</v>
      </c>
      <c r="D28" s="105">
        <v>3968.0037097148161</v>
      </c>
      <c r="E28" s="14">
        <v>4129.0248390064398</v>
      </c>
      <c r="F28" s="2"/>
      <c r="G28" s="260"/>
      <c r="H28" s="260"/>
      <c r="I28" s="260"/>
      <c r="J28" s="260"/>
      <c r="K28" s="261"/>
      <c r="L28"/>
    </row>
    <row r="29" spans="1:12" ht="14">
      <c r="A29" s="7" t="s">
        <v>359</v>
      </c>
      <c r="B29" s="10">
        <v>15756</v>
      </c>
      <c r="C29" s="10">
        <v>18349</v>
      </c>
      <c r="D29" s="105">
        <v>3653.1416647345236</v>
      </c>
      <c r="E29" s="14">
        <v>4220.101195952162</v>
      </c>
      <c r="F29" s="2"/>
      <c r="G29" s="260"/>
      <c r="H29" s="260"/>
      <c r="I29" s="260"/>
      <c r="J29" s="260"/>
      <c r="K29" s="261"/>
      <c r="L29"/>
    </row>
    <row r="30" spans="1:12" ht="14">
      <c r="A30" s="7" t="s">
        <v>360</v>
      </c>
      <c r="B30" s="10">
        <v>12130</v>
      </c>
      <c r="C30" s="10">
        <v>13496</v>
      </c>
      <c r="D30" s="105">
        <v>2812.4275446325064</v>
      </c>
      <c r="E30" s="14">
        <v>3103.9558417663293</v>
      </c>
      <c r="F30" s="2"/>
      <c r="G30" s="260"/>
      <c r="H30" s="260"/>
      <c r="I30" s="260"/>
      <c r="J30" s="260"/>
      <c r="K30" s="261"/>
      <c r="L30"/>
    </row>
    <row r="31" spans="1:12" ht="14.5" thickBot="1">
      <c r="A31" s="62" t="s">
        <v>89</v>
      </c>
      <c r="B31" s="11">
        <v>27886</v>
      </c>
      <c r="C31" s="11">
        <v>31845</v>
      </c>
      <c r="D31" s="105">
        <v>6464.5692093670305</v>
      </c>
      <c r="E31" s="14">
        <v>7324.0570377184913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523</v>
      </c>
      <c r="C34" s="5" t="s">
        <v>524</v>
      </c>
      <c r="D34" s="5" t="s">
        <v>523</v>
      </c>
      <c r="E34" s="5" t="s">
        <v>524</v>
      </c>
      <c r="F34" s="2"/>
      <c r="G34" s="260"/>
      <c r="H34" s="260"/>
      <c r="I34" s="260"/>
      <c r="J34" s="260"/>
      <c r="K34"/>
      <c r="L34"/>
    </row>
    <row r="35" spans="1:12" ht="14">
      <c r="A35" s="61" t="s">
        <v>65</v>
      </c>
      <c r="B35" s="8">
        <v>9889</v>
      </c>
      <c r="C35" s="8">
        <v>18702</v>
      </c>
      <c r="D35" s="102">
        <v>2293.9525389129881</v>
      </c>
      <c r="E35" s="111">
        <v>4054.194667244743</v>
      </c>
      <c r="F35" s="2"/>
      <c r="G35" s="260"/>
      <c r="H35" s="260"/>
      <c r="I35" s="260"/>
      <c r="J35" s="260"/>
      <c r="K35" s="265"/>
      <c r="L35"/>
    </row>
    <row r="36" spans="1:12" ht="14">
      <c r="A36" s="7" t="s">
        <v>166</v>
      </c>
      <c r="B36" s="111">
        <v>56</v>
      </c>
      <c r="C36" s="111">
        <v>-89</v>
      </c>
      <c r="D36" s="111">
        <v>12.990326845902247</v>
      </c>
      <c r="E36" s="111">
        <v>-19.293301539128549</v>
      </c>
      <c r="F36" s="2"/>
      <c r="G36" s="260"/>
      <c r="H36" s="260"/>
      <c r="I36" s="260"/>
      <c r="J36" s="260"/>
      <c r="K36" s="265"/>
      <c r="L36"/>
    </row>
    <row r="37" spans="1:12" ht="14">
      <c r="A37" s="7" t="s">
        <v>430</v>
      </c>
      <c r="B37" s="111">
        <v>-619</v>
      </c>
      <c r="C37" s="111">
        <v>179</v>
      </c>
      <c r="D37" s="111">
        <v>-143.58950567166949</v>
      </c>
      <c r="E37" s="111">
        <v>38.803381747236067</v>
      </c>
      <c r="F37" s="2"/>
      <c r="G37" s="260"/>
      <c r="H37" s="260"/>
      <c r="I37" s="260"/>
      <c r="J37" s="260"/>
      <c r="K37" s="265"/>
      <c r="L37"/>
    </row>
    <row r="38" spans="1:12" ht="14">
      <c r="A38" s="7" t="s">
        <v>167</v>
      </c>
      <c r="B38" s="111">
        <v>-634</v>
      </c>
      <c r="C38" s="111">
        <v>104</v>
      </c>
      <c r="D38" s="111">
        <v>-147.06905750539329</v>
      </c>
      <c r="E38" s="111">
        <v>22.544981573813136</v>
      </c>
      <c r="F38" s="2"/>
      <c r="G38" s="260"/>
      <c r="H38" s="260"/>
      <c r="I38" s="260"/>
      <c r="J38" s="260"/>
      <c r="K38" s="265"/>
      <c r="L38"/>
    </row>
    <row r="39" spans="1:12" ht="14">
      <c r="A39" s="7" t="s">
        <v>514</v>
      </c>
      <c r="B39" s="57">
        <v>-27</v>
      </c>
      <c r="C39" s="57">
        <v>-141</v>
      </c>
      <c r="D39" s="111">
        <v>-6.2631933007028691</v>
      </c>
      <c r="E39" s="111">
        <v>-30.565792326035115</v>
      </c>
      <c r="F39" s="2"/>
      <c r="G39" s="260"/>
      <c r="H39" s="260"/>
      <c r="I39" s="260"/>
      <c r="J39" s="260"/>
      <c r="K39" s="265"/>
      <c r="L39"/>
    </row>
    <row r="40" spans="1:12" ht="14">
      <c r="A40" s="7" t="s">
        <v>71</v>
      </c>
      <c r="B40" s="111">
        <v>-661</v>
      </c>
      <c r="C40" s="111">
        <v>-37</v>
      </c>
      <c r="D40" s="111">
        <v>-153.33225080609617</v>
      </c>
      <c r="E40" s="111">
        <v>-8.0208107522219798</v>
      </c>
      <c r="F40" s="2"/>
      <c r="G40" s="260"/>
      <c r="H40" s="260"/>
      <c r="I40" s="260"/>
      <c r="J40" s="260"/>
      <c r="K40" s="265"/>
      <c r="L40"/>
    </row>
    <row r="41" spans="1:12" ht="25.5">
      <c r="A41" s="7" t="s">
        <v>515</v>
      </c>
      <c r="B41" s="114">
        <v>-0.36175870544393912</v>
      </c>
      <c r="C41" s="114">
        <v>0.06</v>
      </c>
      <c r="D41" s="114">
        <v>-8.3917211126200819E-2</v>
      </c>
      <c r="E41" s="114">
        <v>1.3006720138738347E-2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454</v>
      </c>
      <c r="C43" s="57">
        <v>-745</v>
      </c>
      <c r="D43" s="111">
        <v>105.3144355007075</v>
      </c>
      <c r="E43" s="111">
        <v>-161.50010838933449</v>
      </c>
      <c r="F43" s="2"/>
      <c r="G43" s="260"/>
      <c r="H43" s="260"/>
      <c r="I43" s="260"/>
      <c r="J43" s="260"/>
      <c r="K43" s="265"/>
      <c r="L43"/>
    </row>
    <row r="44" spans="1:12" ht="14">
      <c r="A44" s="62" t="s">
        <v>223</v>
      </c>
      <c r="B44" s="57">
        <v>113</v>
      </c>
      <c r="C44" s="57">
        <v>85</v>
      </c>
      <c r="D44" s="111">
        <v>26.212623814052748</v>
      </c>
      <c r="E44" s="111">
        <v>18.426186863212656</v>
      </c>
      <c r="F44" s="2"/>
      <c r="G44" s="260"/>
      <c r="H44" s="260"/>
      <c r="I44" s="260"/>
      <c r="J44" s="260"/>
      <c r="K44" s="265"/>
      <c r="L44"/>
    </row>
    <row r="45" spans="1:12" ht="14">
      <c r="A45" s="62" t="s">
        <v>224</v>
      </c>
      <c r="B45" s="57">
        <v>-3644</v>
      </c>
      <c r="C45" s="57">
        <v>-139</v>
      </c>
      <c r="D45" s="111">
        <v>-845.29912547263905</v>
      </c>
      <c r="E45" s="111">
        <v>-29.132234988077169</v>
      </c>
      <c r="F45" s="2"/>
      <c r="G45" s="260"/>
      <c r="H45" s="260"/>
      <c r="I45" s="260"/>
      <c r="J45" s="260"/>
      <c r="K45" s="265"/>
      <c r="L45"/>
    </row>
    <row r="46" spans="1:12" ht="14.5" thickBot="1">
      <c r="A46" s="62" t="s">
        <v>225</v>
      </c>
      <c r="B46" s="60">
        <v>-3077</v>
      </c>
      <c r="C46" s="60">
        <v>-799</v>
      </c>
      <c r="D46" s="111">
        <v>-713.77206615787884</v>
      </c>
      <c r="E46" s="111">
        <v>-173.20615651419899</v>
      </c>
      <c r="F46" s="2"/>
      <c r="G46" s="260"/>
      <c r="H46" s="260"/>
      <c r="I46" s="260"/>
      <c r="J46" s="260"/>
      <c r="K46" s="265"/>
      <c r="L46"/>
    </row>
    <row r="47" spans="1:12" ht="35.25" customHeight="1" thickBot="1">
      <c r="A47" s="4"/>
      <c r="B47" s="5" t="s">
        <v>522</v>
      </c>
      <c r="C47" s="5" t="s">
        <v>511</v>
      </c>
      <c r="D47" s="5" t="s">
        <v>522</v>
      </c>
      <c r="E47" s="5" t="s">
        <v>511</v>
      </c>
      <c r="F47" s="2"/>
      <c r="G47" s="260"/>
      <c r="H47" s="260"/>
      <c r="I47" s="260"/>
      <c r="J47" s="260"/>
      <c r="K47"/>
      <c r="L47"/>
    </row>
    <row r="48" spans="1:12" ht="14">
      <c r="A48" s="61" t="s">
        <v>227</v>
      </c>
      <c r="B48" s="8">
        <v>25636</v>
      </c>
      <c r="C48" s="8">
        <v>27108</v>
      </c>
      <c r="D48" s="102">
        <v>5943.8905634129378</v>
      </c>
      <c r="E48" s="102">
        <v>6233.5906163753452</v>
      </c>
      <c r="F48" s="2"/>
      <c r="G48" s="260"/>
      <c r="H48" s="260"/>
      <c r="I48" s="260"/>
      <c r="J48" s="260"/>
      <c r="K48" s="261"/>
      <c r="L48"/>
    </row>
    <row r="49" spans="1:12" ht="14">
      <c r="A49" s="7" t="s">
        <v>81</v>
      </c>
      <c r="B49" s="10">
        <v>3299</v>
      </c>
      <c r="C49" s="10">
        <v>4946</v>
      </c>
      <c r="D49" s="104">
        <v>764.89682355668913</v>
      </c>
      <c r="E49" s="104">
        <v>1137.5344986200553</v>
      </c>
      <c r="F49" s="2"/>
      <c r="G49" s="260"/>
      <c r="H49" s="260"/>
      <c r="I49" s="260"/>
      <c r="J49" s="260"/>
      <c r="K49" s="261"/>
      <c r="L49"/>
    </row>
    <row r="50" spans="1:12" ht="14">
      <c r="A50" s="7" t="s">
        <v>82</v>
      </c>
      <c r="B50" s="10">
        <v>28935</v>
      </c>
      <c r="C50" s="10">
        <v>32054</v>
      </c>
      <c r="D50" s="104">
        <v>6708.7873869696268</v>
      </c>
      <c r="E50" s="104">
        <v>7372.1251149954005</v>
      </c>
      <c r="F50" s="2"/>
      <c r="G50" s="260"/>
      <c r="H50" s="260"/>
      <c r="I50" s="260"/>
      <c r="J50" s="260"/>
      <c r="K50" s="261"/>
      <c r="L50"/>
    </row>
    <row r="51" spans="1:12" ht="14">
      <c r="A51" s="7" t="s">
        <v>229</v>
      </c>
      <c r="B51" s="10">
        <v>8763</v>
      </c>
      <c r="C51" s="10">
        <v>8763</v>
      </c>
      <c r="D51" s="104">
        <v>2031.7644331092049</v>
      </c>
      <c r="E51" s="104">
        <v>2015.409383624655</v>
      </c>
      <c r="F51" s="2"/>
      <c r="G51" s="260"/>
      <c r="H51" s="260"/>
      <c r="I51" s="260"/>
      <c r="J51" s="260"/>
      <c r="K51" s="261"/>
      <c r="L51"/>
    </row>
    <row r="52" spans="1:12" ht="14">
      <c r="A52" s="7" t="s">
        <v>86</v>
      </c>
      <c r="B52" s="10">
        <v>10789</v>
      </c>
      <c r="C52" s="10">
        <v>11450</v>
      </c>
      <c r="D52" s="104">
        <v>2501.5070716438677</v>
      </c>
      <c r="E52" s="104">
        <v>2633.3946642134315</v>
      </c>
      <c r="F52" s="2"/>
      <c r="G52" s="260"/>
      <c r="H52" s="260"/>
      <c r="I52" s="260"/>
      <c r="J52" s="260"/>
      <c r="K52" s="261"/>
      <c r="L52"/>
    </row>
    <row r="53" spans="1:12" ht="14">
      <c r="A53" s="7" t="s">
        <v>359</v>
      </c>
      <c r="B53" s="10">
        <v>10921</v>
      </c>
      <c r="C53" s="10">
        <v>14067</v>
      </c>
      <c r="D53" s="104">
        <v>2532.1122188731742</v>
      </c>
      <c r="E53" s="104">
        <v>3236.2805887764489</v>
      </c>
      <c r="F53" s="2"/>
      <c r="G53" s="260"/>
      <c r="H53" s="260"/>
      <c r="I53" s="260"/>
      <c r="J53" s="260"/>
      <c r="K53" s="261"/>
      <c r="L53"/>
    </row>
    <row r="54" spans="1:12" ht="14">
      <c r="A54" s="7" t="s">
        <v>360</v>
      </c>
      <c r="B54" s="10">
        <v>7225</v>
      </c>
      <c r="C54" s="10">
        <v>6537</v>
      </c>
      <c r="D54" s="104">
        <v>1675.1680964525854</v>
      </c>
      <c r="E54" s="104">
        <v>1503.4498620055199</v>
      </c>
      <c r="F54" s="2"/>
      <c r="G54" s="260"/>
      <c r="H54" s="260"/>
      <c r="I54" s="260"/>
      <c r="J54" s="260"/>
      <c r="K54" s="261"/>
      <c r="L54"/>
    </row>
    <row r="55" spans="1:12" ht="14.5" thickBot="1">
      <c r="A55" s="65" t="s">
        <v>89</v>
      </c>
      <c r="B55" s="11">
        <v>18146</v>
      </c>
      <c r="C55" s="11">
        <v>20604</v>
      </c>
      <c r="D55" s="118">
        <v>4207.2803153257601</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525</v>
      </c>
      <c r="B59" s="372"/>
      <c r="C59" s="372"/>
      <c r="D59" s="372"/>
      <c r="E59" s="372"/>
    </row>
    <row r="60" spans="1:12" ht="39" customHeight="1">
      <c r="A60" s="296" t="s">
        <v>526</v>
      </c>
      <c r="B60" s="296"/>
      <c r="C60" s="296"/>
      <c r="D60" s="296"/>
      <c r="E60" s="296"/>
    </row>
    <row r="65" spans="1:3">
      <c r="A65" s="20"/>
      <c r="B65" s="20"/>
      <c r="C65" s="20"/>
    </row>
    <row r="66" spans="1:3" customFormat="1" ht="14"/>
    <row r="67" spans="1:3" customFormat="1" ht="14"/>
    <row r="68" spans="1:3" customFormat="1" ht="14"/>
    <row r="69" spans="1:3" customFormat="1" ht="14"/>
    <row r="70" spans="1:3" customFormat="1" ht="14"/>
    <row r="71" spans="1:3" customFormat="1" ht="14"/>
    <row r="72" spans="1:3" customFormat="1" ht="14"/>
    <row r="73" spans="1:3" customFormat="1" ht="14"/>
    <row r="74" spans="1:3" customFormat="1" ht="14"/>
    <row r="75" spans="1:3" customFormat="1" ht="14"/>
    <row r="76" spans="1:3" customFormat="1" ht="14"/>
    <row r="77" spans="1:3" customFormat="1" ht="14"/>
    <row r="78" spans="1:3" customFormat="1" ht="14"/>
    <row r="79" spans="1:3" customFormat="1" ht="14"/>
    <row r="80" spans="1:3"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row r="96"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66"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D55B4-B54D-4F24-9FAF-40B4B9C61331}">
  <dimension ref="A1:L105"/>
  <sheetViews>
    <sheetView topLeftCell="A49" zoomScaleNormal="100" workbookViewId="0">
      <selection activeCell="A60" sqref="A60:E60"/>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527</v>
      </c>
      <c r="C2" s="5" t="s">
        <v>528</v>
      </c>
      <c r="D2" s="5" t="s">
        <v>527</v>
      </c>
      <c r="E2" s="5" t="s">
        <v>528</v>
      </c>
      <c r="G2"/>
      <c r="H2"/>
      <c r="I2"/>
      <c r="J2"/>
      <c r="K2"/>
      <c r="L2"/>
    </row>
    <row r="3" spans="1:12" s="2" customFormat="1" ht="27" customHeight="1" thickBot="1">
      <c r="A3" s="281" t="s">
        <v>213</v>
      </c>
      <c r="B3" s="282"/>
      <c r="C3" s="282"/>
      <c r="D3" s="282"/>
      <c r="E3" s="367"/>
      <c r="G3"/>
      <c r="H3" s="266"/>
      <c r="I3"/>
      <c r="J3"/>
      <c r="K3"/>
      <c r="L3"/>
    </row>
    <row r="4" spans="1:12" ht="14">
      <c r="A4" s="61" t="s">
        <v>65</v>
      </c>
      <c r="B4" s="259">
        <v>23030</v>
      </c>
      <c r="C4" s="8">
        <v>31783</v>
      </c>
      <c r="D4" s="274">
        <v>5353.4484762546781</v>
      </c>
      <c r="E4" s="102">
        <v>6943.6130469927684</v>
      </c>
      <c r="G4" s="260"/>
      <c r="H4" s="260"/>
      <c r="I4" s="260"/>
      <c r="J4" s="260"/>
      <c r="K4" s="261"/>
      <c r="L4"/>
    </row>
    <row r="5" spans="1:12" ht="14">
      <c r="A5" s="61" t="s">
        <v>384</v>
      </c>
      <c r="B5" s="275">
        <v>2496</v>
      </c>
      <c r="C5" s="270">
        <v>6182</v>
      </c>
      <c r="D5" s="15">
        <v>580.2087449731514</v>
      </c>
      <c r="E5" s="103">
        <v>1350.5778515718873</v>
      </c>
      <c r="G5" s="260"/>
      <c r="H5" s="260"/>
      <c r="I5" s="260"/>
      <c r="J5" s="260"/>
      <c r="K5" s="261"/>
      <c r="L5"/>
    </row>
    <row r="6" spans="1:12" ht="14">
      <c r="A6" s="7" t="s">
        <v>66</v>
      </c>
      <c r="B6" s="205">
        <v>1305</v>
      </c>
      <c r="C6" s="103">
        <v>3825</v>
      </c>
      <c r="D6" s="225">
        <v>303.35433180687602</v>
      </c>
      <c r="E6" s="103">
        <v>835.64546785222728</v>
      </c>
      <c r="G6" s="260"/>
      <c r="H6" s="260"/>
      <c r="I6" s="260"/>
      <c r="J6" s="260"/>
      <c r="K6" s="261"/>
      <c r="L6"/>
    </row>
    <row r="7" spans="1:12" ht="14">
      <c r="A7" s="7" t="s">
        <v>214</v>
      </c>
      <c r="B7" s="205">
        <v>731</v>
      </c>
      <c r="C7" s="56">
        <v>3015</v>
      </c>
      <c r="D7" s="225">
        <v>169.92491689718497</v>
      </c>
      <c r="E7" s="103">
        <v>658.6852511305791</v>
      </c>
      <c r="G7" s="260"/>
      <c r="H7" s="260"/>
      <c r="I7" s="260"/>
      <c r="J7" s="260"/>
      <c r="K7" s="261"/>
      <c r="L7"/>
    </row>
    <row r="8" spans="1:12" ht="14">
      <c r="A8" s="7" t="s">
        <v>167</v>
      </c>
      <c r="B8" s="205">
        <v>-207</v>
      </c>
      <c r="C8" s="56">
        <v>2263</v>
      </c>
      <c r="D8" s="225">
        <v>-48.118273321090683</v>
      </c>
      <c r="E8" s="103">
        <v>494.39625980381447</v>
      </c>
      <c r="G8" s="260"/>
      <c r="H8" s="260"/>
      <c r="I8" s="260"/>
      <c r="J8" s="260"/>
      <c r="K8" s="261"/>
      <c r="L8"/>
    </row>
    <row r="9" spans="1:12" ht="25.5">
      <c r="A9" s="7" t="s">
        <v>168</v>
      </c>
      <c r="B9" s="205">
        <v>-210</v>
      </c>
      <c r="C9" s="56">
        <v>2258</v>
      </c>
      <c r="D9" s="225">
        <v>-48.81563960110649</v>
      </c>
      <c r="E9" s="103">
        <v>493.30391278701416</v>
      </c>
      <c r="G9" s="260"/>
      <c r="H9" s="260"/>
      <c r="I9" s="260"/>
      <c r="J9" s="260"/>
      <c r="K9" s="261"/>
      <c r="L9"/>
    </row>
    <row r="10" spans="1:12" ht="14">
      <c r="A10" s="7" t="s">
        <v>215</v>
      </c>
      <c r="B10" s="205">
        <v>3</v>
      </c>
      <c r="C10" s="225">
        <v>5</v>
      </c>
      <c r="D10" s="225">
        <v>0.69736628001580703</v>
      </c>
      <c r="E10" s="103">
        <v>1.0923470168002971</v>
      </c>
      <c r="G10" s="260"/>
      <c r="H10" s="260"/>
      <c r="I10" s="260"/>
      <c r="J10" s="260"/>
      <c r="K10" s="261"/>
      <c r="L10"/>
    </row>
    <row r="11" spans="1:12" ht="14">
      <c r="A11" s="7" t="s">
        <v>391</v>
      </c>
      <c r="B11" s="205">
        <v>-125</v>
      </c>
      <c r="C11" s="56">
        <v>-231</v>
      </c>
      <c r="D11" s="225">
        <v>-29.056928333991959</v>
      </c>
      <c r="E11" s="103">
        <v>-50.466432176173726</v>
      </c>
      <c r="G11" s="260"/>
      <c r="H11" s="260"/>
      <c r="I11" s="260"/>
      <c r="J11" s="260"/>
      <c r="K11" s="261"/>
      <c r="L11"/>
    </row>
    <row r="12" spans="1:12" ht="14">
      <c r="A12" s="7" t="s">
        <v>71</v>
      </c>
      <c r="B12" s="205">
        <v>-332</v>
      </c>
      <c r="C12" s="56">
        <v>2032</v>
      </c>
      <c r="D12" s="225">
        <v>-77.175201655082645</v>
      </c>
      <c r="E12" s="103">
        <v>443.92982762764075</v>
      </c>
      <c r="G12" s="260"/>
      <c r="H12" s="260"/>
      <c r="I12" s="260"/>
      <c r="J12" s="260"/>
      <c r="K12" s="261"/>
      <c r="L12"/>
    </row>
    <row r="13" spans="1:12" ht="25.5">
      <c r="A13" s="7" t="s">
        <v>170</v>
      </c>
      <c r="B13" s="205">
        <v>-335</v>
      </c>
      <c r="C13" s="56">
        <v>2027</v>
      </c>
      <c r="D13" s="225">
        <v>-77.872567935098445</v>
      </c>
      <c r="E13" s="103">
        <v>442.83748061084043</v>
      </c>
      <c r="G13" s="260"/>
      <c r="H13" s="260"/>
      <c r="I13" s="260"/>
      <c r="J13" s="260"/>
      <c r="K13" s="261"/>
      <c r="L13"/>
    </row>
    <row r="14" spans="1:12" ht="25.5">
      <c r="A14" s="7" t="s">
        <v>392</v>
      </c>
      <c r="B14" s="205">
        <v>3</v>
      </c>
      <c r="C14" s="56">
        <v>5</v>
      </c>
      <c r="D14" s="225">
        <v>0.69736628001580703</v>
      </c>
      <c r="E14" s="103">
        <v>1.0923470168002971</v>
      </c>
      <c r="G14" s="260"/>
      <c r="H14" s="260"/>
      <c r="I14" s="260"/>
      <c r="J14" s="260"/>
      <c r="K14" s="261"/>
      <c r="L14"/>
    </row>
    <row r="15" spans="1:12" ht="14">
      <c r="A15" s="7" t="s">
        <v>521</v>
      </c>
      <c r="B15" s="207">
        <v>-0.11982543871171485</v>
      </c>
      <c r="C15" s="107">
        <v>1.2884087648145339</v>
      </c>
      <c r="D15" s="229">
        <v>-2.785407348188355E-2</v>
      </c>
      <c r="E15" s="108">
        <v>0.28147789413290236</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4384</v>
      </c>
      <c r="C17" s="57">
        <v>5240</v>
      </c>
      <c r="D17" s="236">
        <v>1019.0845905297659</v>
      </c>
      <c r="E17" s="110">
        <v>1143.7796736067114</v>
      </c>
      <c r="G17" s="260"/>
      <c r="H17" s="260"/>
      <c r="I17" s="260"/>
      <c r="J17" s="260"/>
      <c r="K17" s="261"/>
      <c r="L17"/>
    </row>
    <row r="18" spans="1:12" ht="14">
      <c r="A18" s="241" t="s">
        <v>223</v>
      </c>
      <c r="B18" s="263">
        <v>-3471</v>
      </c>
      <c r="C18" s="57">
        <v>-3305</v>
      </c>
      <c r="D18" s="236">
        <v>-806.85278597828869</v>
      </c>
      <c r="E18" s="110">
        <v>-722.0413781049964</v>
      </c>
      <c r="G18" s="260"/>
      <c r="H18" s="260"/>
      <c r="I18" s="260"/>
      <c r="J18" s="260"/>
      <c r="K18" s="261"/>
      <c r="L18"/>
    </row>
    <row r="19" spans="1:12" ht="14">
      <c r="A19" s="61" t="s">
        <v>224</v>
      </c>
      <c r="B19" s="263">
        <v>-1411</v>
      </c>
      <c r="C19" s="57">
        <v>-1118</v>
      </c>
      <c r="D19" s="236">
        <v>-327.99460703410125</v>
      </c>
      <c r="E19" s="110">
        <v>-244.24879295654642</v>
      </c>
      <c r="G19" s="260"/>
      <c r="H19" s="260"/>
      <c r="I19" s="260"/>
      <c r="J19" s="260"/>
      <c r="K19" s="261"/>
      <c r="L19"/>
    </row>
    <row r="20" spans="1:12" ht="14.5" thickBot="1">
      <c r="A20" s="62" t="s">
        <v>225</v>
      </c>
      <c r="B20" s="264">
        <v>-498</v>
      </c>
      <c r="C20" s="60">
        <v>817</v>
      </c>
      <c r="D20" s="239">
        <v>-115.76280248262397</v>
      </c>
      <c r="E20" s="112">
        <v>178.48950254516853</v>
      </c>
      <c r="G20" s="260"/>
      <c r="H20" s="260"/>
      <c r="I20" s="260"/>
      <c r="J20" s="260"/>
      <c r="K20" s="261"/>
      <c r="L20"/>
    </row>
    <row r="21" spans="1:12" s="2" customFormat="1" ht="35.15" customHeight="1" thickBot="1">
      <c r="A21" s="3"/>
      <c r="B21" s="5" t="s">
        <v>529</v>
      </c>
      <c r="C21" s="5" t="s">
        <v>511</v>
      </c>
      <c r="D21" s="5" t="s">
        <v>529</v>
      </c>
      <c r="E21" s="5" t="s">
        <v>511</v>
      </c>
      <c r="G21" s="260"/>
      <c r="H21" s="260"/>
      <c r="I21" s="260"/>
      <c r="J21" s="260"/>
      <c r="K21" s="261"/>
      <c r="L21"/>
    </row>
    <row r="22" spans="1:12" ht="14">
      <c r="A22" s="61" t="s">
        <v>227</v>
      </c>
      <c r="B22" s="8">
        <v>37458</v>
      </c>
      <c r="C22" s="8">
        <v>37353</v>
      </c>
      <c r="D22" s="105">
        <v>8752.7098922670666</v>
      </c>
      <c r="E22" s="14">
        <v>8590.8463661453552</v>
      </c>
      <c r="F22" s="2"/>
      <c r="G22" s="260"/>
      <c r="H22" s="260"/>
      <c r="I22" s="260"/>
      <c r="J22" s="260"/>
      <c r="K22" s="261"/>
      <c r="L22"/>
    </row>
    <row r="23" spans="1:12" ht="14">
      <c r="A23" s="7" t="s">
        <v>81</v>
      </c>
      <c r="B23" s="10">
        <v>8339</v>
      </c>
      <c r="C23" s="10">
        <v>12445</v>
      </c>
      <c r="D23" s="105">
        <v>1948.7742749643619</v>
      </c>
      <c r="E23" s="14">
        <v>2862.2355105795768</v>
      </c>
      <c r="F23" s="2"/>
      <c r="G23" s="260"/>
      <c r="H23" s="260"/>
      <c r="I23" s="260"/>
      <c r="J23" s="260"/>
      <c r="K23" s="261"/>
      <c r="L23"/>
    </row>
    <row r="24" spans="1:12" ht="14">
      <c r="A24" s="7" t="s">
        <v>82</v>
      </c>
      <c r="B24" s="10">
        <v>45797</v>
      </c>
      <c r="C24" s="10">
        <v>49798</v>
      </c>
      <c r="D24" s="105">
        <v>10702.484167231429</v>
      </c>
      <c r="E24" s="14">
        <v>11453.081876724931</v>
      </c>
      <c r="F24" s="2"/>
      <c r="G24" s="260"/>
      <c r="H24" s="260"/>
      <c r="I24" s="260"/>
      <c r="J24" s="260"/>
      <c r="K24" s="261"/>
      <c r="L24"/>
    </row>
    <row r="25" spans="1:12" ht="14">
      <c r="A25" s="7" t="s">
        <v>229</v>
      </c>
      <c r="B25" s="10">
        <v>8763</v>
      </c>
      <c r="C25" s="10">
        <v>8763</v>
      </c>
      <c r="D25" s="105">
        <v>2047.8605314201586</v>
      </c>
      <c r="E25" s="14">
        <v>2015.409383624655</v>
      </c>
      <c r="F25" s="2"/>
      <c r="G25" s="260"/>
      <c r="H25" s="260"/>
      <c r="I25" s="260"/>
      <c r="J25" s="260"/>
      <c r="K25" s="261"/>
      <c r="L25"/>
    </row>
    <row r="26" spans="1:12" ht="14">
      <c r="A26" s="7" t="s">
        <v>84</v>
      </c>
      <c r="B26" s="10">
        <v>17580</v>
      </c>
      <c r="C26" s="10">
        <v>17915</v>
      </c>
      <c r="D26" s="105">
        <v>4108.3405388983665</v>
      </c>
      <c r="E26" s="14">
        <v>4120.2851885924565</v>
      </c>
      <c r="F26" s="2"/>
      <c r="G26" s="260"/>
      <c r="H26" s="260"/>
      <c r="I26" s="260"/>
      <c r="J26" s="260"/>
      <c r="K26" s="261"/>
      <c r="L26"/>
    </row>
    <row r="27" spans="1:12" ht="14">
      <c r="A27" s="7" t="s">
        <v>230</v>
      </c>
      <c r="B27" s="10">
        <v>39</v>
      </c>
      <c r="C27" s="10">
        <v>38</v>
      </c>
      <c r="D27" s="105">
        <v>9.1140660419247048</v>
      </c>
      <c r="E27" s="14">
        <v>8.7396504139834406</v>
      </c>
      <c r="F27" s="2"/>
      <c r="G27" s="260"/>
      <c r="H27" s="260"/>
      <c r="I27" s="260"/>
      <c r="J27" s="260"/>
      <c r="K27" s="261"/>
      <c r="L27"/>
    </row>
    <row r="28" spans="1:12" ht="14">
      <c r="A28" s="7" t="s">
        <v>86</v>
      </c>
      <c r="B28" s="10">
        <v>17619</v>
      </c>
      <c r="C28" s="10">
        <v>17953</v>
      </c>
      <c r="D28" s="105">
        <v>4117.4546049402916</v>
      </c>
      <c r="E28" s="14">
        <v>4129.0248390064398</v>
      </c>
      <c r="F28" s="2"/>
      <c r="G28" s="260"/>
      <c r="H28" s="260"/>
      <c r="I28" s="260"/>
      <c r="J28" s="260"/>
      <c r="K28" s="261"/>
      <c r="L28"/>
    </row>
    <row r="29" spans="1:12" ht="14">
      <c r="A29" s="7" t="s">
        <v>359</v>
      </c>
      <c r="B29" s="10">
        <v>17549</v>
      </c>
      <c r="C29" s="10">
        <v>18349</v>
      </c>
      <c r="D29" s="105">
        <v>4101.0960248650417</v>
      </c>
      <c r="E29" s="14">
        <v>4220.101195952162</v>
      </c>
      <c r="F29" s="2"/>
      <c r="G29" s="260"/>
      <c r="H29" s="260"/>
      <c r="I29" s="260"/>
      <c r="J29" s="260"/>
      <c r="K29" s="261"/>
      <c r="L29"/>
    </row>
    <row r="30" spans="1:12" ht="14">
      <c r="A30" s="7" t="s">
        <v>360</v>
      </c>
      <c r="B30" s="10">
        <v>10629</v>
      </c>
      <c r="C30" s="10">
        <v>13496</v>
      </c>
      <c r="D30" s="105">
        <v>2483.9335374260945</v>
      </c>
      <c r="E30" s="14">
        <v>3103.9558417663293</v>
      </c>
      <c r="F30" s="2"/>
      <c r="G30" s="260"/>
      <c r="H30" s="260"/>
      <c r="I30" s="260"/>
      <c r="J30" s="260"/>
      <c r="K30" s="261"/>
      <c r="L30"/>
    </row>
    <row r="31" spans="1:12" ht="14.5" thickBot="1">
      <c r="A31" s="62" t="s">
        <v>89</v>
      </c>
      <c r="B31" s="11">
        <v>28178</v>
      </c>
      <c r="C31" s="11">
        <v>31845</v>
      </c>
      <c r="D31" s="105">
        <v>6585.0295622911362</v>
      </c>
      <c r="E31" s="14">
        <v>7324.0570377184913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527</v>
      </c>
      <c r="C34" s="5" t="s">
        <v>528</v>
      </c>
      <c r="D34" s="5" t="s">
        <v>527</v>
      </c>
      <c r="E34" s="5" t="s">
        <v>528</v>
      </c>
      <c r="F34" s="2"/>
      <c r="G34" s="260"/>
      <c r="H34" s="260"/>
      <c r="I34" s="260"/>
      <c r="J34" s="260"/>
      <c r="K34"/>
      <c r="L34"/>
    </row>
    <row r="35" spans="1:12" ht="14">
      <c r="A35" s="61" t="s">
        <v>65</v>
      </c>
      <c r="B35" s="8">
        <v>17032</v>
      </c>
      <c r="C35" s="8">
        <v>25152</v>
      </c>
      <c r="D35" s="102">
        <v>3959.1808270764081</v>
      </c>
      <c r="E35" s="111">
        <v>5494.9424333122142</v>
      </c>
      <c r="F35" s="2"/>
      <c r="G35" s="260"/>
      <c r="H35" s="260"/>
      <c r="I35" s="260"/>
      <c r="J35" s="260"/>
      <c r="K35" s="265"/>
      <c r="L35"/>
    </row>
    <row r="36" spans="1:12" ht="14">
      <c r="A36" s="7" t="s">
        <v>66</v>
      </c>
      <c r="B36" s="111">
        <v>543</v>
      </c>
      <c r="C36" s="111">
        <v>28</v>
      </c>
      <c r="D36" s="111">
        <v>126.22329668286106</v>
      </c>
      <c r="E36" s="111">
        <v>6.1171432940816635</v>
      </c>
      <c r="F36" s="2"/>
      <c r="G36" s="260"/>
      <c r="H36" s="260"/>
      <c r="I36" s="260"/>
      <c r="J36" s="260"/>
      <c r="K36" s="265"/>
      <c r="L36"/>
    </row>
    <row r="37" spans="1:12" ht="14">
      <c r="A37" s="7" t="s">
        <v>214</v>
      </c>
      <c r="B37" s="111">
        <v>-310</v>
      </c>
      <c r="C37" s="111">
        <v>-264</v>
      </c>
      <c r="D37" s="111">
        <v>-72.061182268300058</v>
      </c>
      <c r="E37" s="111">
        <v>-57.675922487055686</v>
      </c>
      <c r="F37" s="2"/>
      <c r="G37" s="260"/>
      <c r="H37" s="260"/>
      <c r="I37" s="260"/>
      <c r="J37" s="260"/>
      <c r="K37" s="265"/>
      <c r="L37"/>
    </row>
    <row r="38" spans="1:12" ht="14">
      <c r="A38" s="7" t="s">
        <v>388</v>
      </c>
      <c r="B38" s="111">
        <v>-442</v>
      </c>
      <c r="C38" s="111">
        <v>-328</v>
      </c>
      <c r="D38" s="111">
        <v>-102.74529858899557</v>
      </c>
      <c r="E38" s="111">
        <v>-71.657964302099487</v>
      </c>
      <c r="F38" s="2"/>
      <c r="G38" s="260"/>
      <c r="H38" s="260"/>
      <c r="I38" s="260"/>
      <c r="J38" s="260"/>
      <c r="K38" s="265"/>
      <c r="L38"/>
    </row>
    <row r="39" spans="1:12" ht="14">
      <c r="A39" s="7" t="s">
        <v>514</v>
      </c>
      <c r="B39" s="57">
        <v>-74</v>
      </c>
      <c r="C39" s="57">
        <v>-212</v>
      </c>
      <c r="D39" s="111">
        <v>-17.201701573723238</v>
      </c>
      <c r="E39" s="111">
        <v>-46.315513512332593</v>
      </c>
      <c r="F39" s="2"/>
      <c r="G39" s="260"/>
      <c r="H39" s="260"/>
      <c r="I39" s="260"/>
      <c r="J39" s="260"/>
      <c r="K39" s="265"/>
      <c r="L39"/>
    </row>
    <row r="40" spans="1:12" ht="14">
      <c r="A40" s="7" t="s">
        <v>71</v>
      </c>
      <c r="B40" s="111">
        <v>-516</v>
      </c>
      <c r="C40" s="111">
        <v>-540</v>
      </c>
      <c r="D40" s="111">
        <v>-119.94700016271881</v>
      </c>
      <c r="E40" s="111">
        <v>-117.97347781443209</v>
      </c>
      <c r="F40" s="2"/>
      <c r="G40" s="260"/>
      <c r="H40" s="260"/>
      <c r="I40" s="260"/>
      <c r="J40" s="260"/>
      <c r="K40" s="265"/>
      <c r="L40"/>
    </row>
    <row r="41" spans="1:12" ht="25.5">
      <c r="A41" s="7" t="s">
        <v>530</v>
      </c>
      <c r="B41" s="114">
        <v>-0.25220401862179981</v>
      </c>
      <c r="C41" s="114">
        <v>-0.18715592332115463</v>
      </c>
      <c r="D41" s="114">
        <v>-5.862619275710728E-2</v>
      </c>
      <c r="E41" s="114">
        <v>-4.0887842903273686E-2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499</v>
      </c>
      <c r="C43" s="57">
        <v>-456</v>
      </c>
      <c r="D43" s="111">
        <v>115.9952579092959</v>
      </c>
      <c r="E43" s="111">
        <v>-99.622047932187101</v>
      </c>
      <c r="F43" s="2"/>
      <c r="G43" s="260"/>
      <c r="H43" s="260"/>
      <c r="I43" s="260"/>
      <c r="J43" s="260"/>
      <c r="K43" s="265"/>
      <c r="L43"/>
    </row>
    <row r="44" spans="1:12" ht="14">
      <c r="A44" s="62" t="s">
        <v>223</v>
      </c>
      <c r="B44" s="57">
        <v>1039</v>
      </c>
      <c r="C44" s="57">
        <v>-40</v>
      </c>
      <c r="D44" s="111">
        <v>240.52118831214116</v>
      </c>
      <c r="E44" s="111">
        <v>-8.7387761344023769</v>
      </c>
      <c r="F44" s="2"/>
      <c r="G44" s="260"/>
      <c r="H44" s="260"/>
      <c r="I44" s="260"/>
      <c r="J44" s="260"/>
      <c r="K44" s="265"/>
      <c r="L44"/>
    </row>
    <row r="45" spans="1:12" ht="14">
      <c r="A45" s="62" t="s">
        <v>224</v>
      </c>
      <c r="B45" s="57">
        <v>-1426</v>
      </c>
      <c r="C45" s="57">
        <v>-1126</v>
      </c>
      <c r="D45" s="111">
        <v>-331.48143843418023</v>
      </c>
      <c r="E45" s="111">
        <v>-244.99654818342691</v>
      </c>
      <c r="F45" s="2"/>
      <c r="G45" s="260"/>
      <c r="H45" s="260"/>
      <c r="I45" s="260"/>
      <c r="J45" s="260"/>
      <c r="K45" s="265"/>
      <c r="L45"/>
    </row>
    <row r="46" spans="1:12" ht="14.5" thickBot="1">
      <c r="A46" s="62" t="s">
        <v>225</v>
      </c>
      <c r="B46" s="60">
        <v>112</v>
      </c>
      <c r="C46" s="60">
        <v>-1622</v>
      </c>
      <c r="D46" s="111">
        <v>26.035007787256795</v>
      </c>
      <c r="E46" s="111">
        <v>-354.3573722500164</v>
      </c>
      <c r="F46" s="2"/>
      <c r="G46" s="260"/>
      <c r="H46" s="260"/>
      <c r="I46" s="260"/>
      <c r="J46" s="260"/>
      <c r="K46" s="265"/>
      <c r="L46"/>
    </row>
    <row r="47" spans="1:12" ht="35.25" customHeight="1" thickBot="1">
      <c r="A47" s="4"/>
      <c r="B47" s="5" t="s">
        <v>529</v>
      </c>
      <c r="C47" s="5" t="s">
        <v>511</v>
      </c>
      <c r="D47" s="5" t="s">
        <v>529</v>
      </c>
      <c r="E47" s="5" t="s">
        <v>511</v>
      </c>
      <c r="F47" s="2"/>
      <c r="G47" s="260"/>
      <c r="H47" s="260"/>
      <c r="I47" s="260"/>
      <c r="J47" s="260"/>
      <c r="K47"/>
      <c r="L47"/>
    </row>
    <row r="48" spans="1:12" ht="14">
      <c r="A48" s="61" t="s">
        <v>227</v>
      </c>
      <c r="B48" s="8">
        <v>25708</v>
      </c>
      <c r="C48" s="8">
        <v>27108</v>
      </c>
      <c r="D48" s="102">
        <v>6007.8053796359054</v>
      </c>
      <c r="E48" s="102">
        <v>6233.5906163753452</v>
      </c>
      <c r="F48" s="2"/>
      <c r="G48" s="260"/>
      <c r="H48" s="260"/>
      <c r="I48" s="260"/>
      <c r="J48" s="260"/>
      <c r="K48" s="261"/>
      <c r="L48"/>
    </row>
    <row r="49" spans="1:12" ht="14">
      <c r="A49" s="7" t="s">
        <v>81</v>
      </c>
      <c r="B49" s="10">
        <v>3631</v>
      </c>
      <c r="C49" s="10">
        <v>4946</v>
      </c>
      <c r="D49" s="104">
        <v>847.54291790329751</v>
      </c>
      <c r="E49" s="104">
        <v>1137.5344986200553</v>
      </c>
      <c r="F49" s="2"/>
      <c r="G49" s="260"/>
      <c r="H49" s="260"/>
      <c r="I49" s="260"/>
      <c r="J49" s="260"/>
      <c r="K49" s="261"/>
      <c r="L49"/>
    </row>
    <row r="50" spans="1:12" ht="14">
      <c r="A50" s="7" t="s">
        <v>82</v>
      </c>
      <c r="B50" s="10">
        <v>29339</v>
      </c>
      <c r="C50" s="10">
        <v>32054</v>
      </c>
      <c r="D50" s="104">
        <v>6856.3482975392026</v>
      </c>
      <c r="E50" s="104">
        <v>7372.1251149954005</v>
      </c>
      <c r="F50" s="2"/>
      <c r="G50" s="260"/>
      <c r="H50" s="260"/>
      <c r="I50" s="260"/>
      <c r="J50" s="260"/>
      <c r="K50" s="261"/>
      <c r="L50"/>
    </row>
    <row r="51" spans="1:12" ht="14">
      <c r="A51" s="7" t="s">
        <v>229</v>
      </c>
      <c r="B51" s="10">
        <v>8763</v>
      </c>
      <c r="C51" s="10">
        <v>8763</v>
      </c>
      <c r="D51" s="104">
        <v>2047.8605314201586</v>
      </c>
      <c r="E51" s="104">
        <v>2015.409383624655</v>
      </c>
      <c r="F51" s="2"/>
      <c r="G51" s="260"/>
      <c r="H51" s="260"/>
      <c r="I51" s="260"/>
      <c r="J51" s="260"/>
      <c r="K51" s="261"/>
      <c r="L51"/>
    </row>
    <row r="52" spans="1:12" ht="14">
      <c r="A52" s="7" t="s">
        <v>86</v>
      </c>
      <c r="B52" s="10">
        <v>10934</v>
      </c>
      <c r="C52" s="10">
        <v>11450</v>
      </c>
      <c r="D52" s="104">
        <v>2555.2102077539671</v>
      </c>
      <c r="E52" s="104">
        <v>2633.3946642134315</v>
      </c>
      <c r="F52" s="2"/>
      <c r="G52" s="260"/>
      <c r="H52" s="260"/>
      <c r="I52" s="260"/>
      <c r="J52" s="260"/>
      <c r="K52" s="261"/>
      <c r="L52"/>
    </row>
    <row r="53" spans="1:12" ht="14">
      <c r="A53" s="7" t="s">
        <v>359</v>
      </c>
      <c r="B53" s="10">
        <v>12485</v>
      </c>
      <c r="C53" s="10">
        <v>14067</v>
      </c>
      <c r="D53" s="104">
        <v>2917.6696034212805</v>
      </c>
      <c r="E53" s="104">
        <v>3236.2805887764489</v>
      </c>
      <c r="F53" s="2"/>
      <c r="G53" s="260"/>
      <c r="H53" s="260"/>
      <c r="I53" s="260"/>
      <c r="J53" s="260"/>
      <c r="K53" s="261"/>
      <c r="L53"/>
    </row>
    <row r="54" spans="1:12" ht="14">
      <c r="A54" s="7" t="s">
        <v>360</v>
      </c>
      <c r="B54" s="10">
        <v>5920</v>
      </c>
      <c r="C54" s="10">
        <v>6537</v>
      </c>
      <c r="D54" s="104">
        <v>1383.4684863639552</v>
      </c>
      <c r="E54" s="104">
        <v>1503.4498620055199</v>
      </c>
      <c r="F54" s="2"/>
      <c r="G54" s="260"/>
      <c r="H54" s="260"/>
      <c r="I54" s="260"/>
      <c r="J54" s="260"/>
      <c r="K54" s="261"/>
      <c r="L54"/>
    </row>
    <row r="55" spans="1:12" ht="14.5" thickBot="1">
      <c r="A55" s="65" t="s">
        <v>89</v>
      </c>
      <c r="B55" s="11">
        <v>18405</v>
      </c>
      <c r="C55" s="11">
        <v>20604</v>
      </c>
      <c r="D55" s="118">
        <v>4301.1380897852359</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531</v>
      </c>
      <c r="B59" s="372"/>
      <c r="C59" s="372"/>
      <c r="D59" s="372"/>
      <c r="E59" s="372"/>
    </row>
    <row r="60" spans="1:12" ht="39" customHeight="1">
      <c r="A60" s="296" t="s">
        <v>532</v>
      </c>
      <c r="B60" s="296"/>
      <c r="C60" s="296"/>
      <c r="D60" s="296"/>
      <c r="E60" s="296"/>
    </row>
    <row r="66" spans="1:4">
      <c r="A66" s="20"/>
      <c r="B66" s="20"/>
      <c r="C66" s="20"/>
    </row>
    <row r="67" spans="1:4">
      <c r="A67" s="20"/>
      <c r="B67" s="20"/>
      <c r="C67" s="20"/>
    </row>
    <row r="68" spans="1:4">
      <c r="A68" s="20"/>
      <c r="B68" s="20"/>
      <c r="C68" s="272"/>
    </row>
    <row r="69" spans="1:4">
      <c r="A69" s="20"/>
      <c r="B69" s="20"/>
      <c r="C69" s="20"/>
    </row>
    <row r="70" spans="1:4">
      <c r="A70" s="20"/>
      <c r="B70" s="20"/>
      <c r="C70" s="20"/>
    </row>
    <row r="71" spans="1:4">
      <c r="A71" s="20"/>
      <c r="B71" s="170"/>
      <c r="C71" s="170"/>
      <c r="D71" s="28"/>
    </row>
    <row r="72" spans="1:4">
      <c r="A72" s="20"/>
      <c r="B72" s="170"/>
      <c r="C72" s="170"/>
    </row>
    <row r="73" spans="1:4">
      <c r="A73" s="20"/>
      <c r="B73" s="21"/>
      <c r="C73" s="21"/>
    </row>
    <row r="74" spans="1:4">
      <c r="A74" s="20"/>
      <c r="B74" s="20"/>
      <c r="C74" s="20"/>
    </row>
    <row r="75" spans="1:4" customFormat="1" ht="14"/>
    <row r="76" spans="1:4" customFormat="1" ht="14"/>
    <row r="77" spans="1:4" customFormat="1" ht="14"/>
    <row r="78" spans="1:4" customFormat="1" ht="14"/>
    <row r="79" spans="1:4" customFormat="1" ht="14"/>
    <row r="80" spans="1:4"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row r="96" customFormat="1" ht="14"/>
    <row r="97" customFormat="1" ht="14"/>
    <row r="98" customFormat="1" ht="14"/>
    <row r="99" customFormat="1" ht="14"/>
    <row r="100" customFormat="1" ht="14"/>
    <row r="101" customFormat="1" ht="14"/>
    <row r="102" customFormat="1" ht="14"/>
    <row r="103" customFormat="1" ht="14"/>
    <row r="104" customFormat="1" ht="14"/>
    <row r="105"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71" fitToWidth="2" fitToHeight="2"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E16C6-BCBF-43D3-96C2-76FBFC58CEE3}">
  <sheetPr>
    <pageSetUpPr fitToPage="1"/>
  </sheetPr>
  <dimension ref="A1:L95"/>
  <sheetViews>
    <sheetView tabSelected="1" workbookViewId="0">
      <selection activeCell="G9" sqref="G9"/>
    </sheetView>
  </sheetViews>
  <sheetFormatPr defaultColWidth="9" defaultRowHeight="12.5"/>
  <cols>
    <col min="1" max="1" width="47"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533</v>
      </c>
      <c r="E1" s="291"/>
    </row>
    <row r="2" spans="1:12" s="2" customFormat="1" ht="60" customHeight="1" thickBot="1">
      <c r="A2" s="280"/>
      <c r="B2" s="5" t="s">
        <v>534</v>
      </c>
      <c r="C2" s="5" t="s">
        <v>535</v>
      </c>
      <c r="D2" s="5" t="s">
        <v>534</v>
      </c>
      <c r="E2" s="5" t="s">
        <v>535</v>
      </c>
      <c r="G2"/>
      <c r="H2"/>
      <c r="I2"/>
      <c r="J2"/>
      <c r="K2"/>
      <c r="L2"/>
    </row>
    <row r="3" spans="1:12" s="2" customFormat="1" ht="27" customHeight="1" thickBot="1">
      <c r="A3" s="281" t="s">
        <v>536</v>
      </c>
      <c r="B3" s="282"/>
      <c r="C3" s="282"/>
      <c r="D3" s="282"/>
      <c r="E3" s="367"/>
      <c r="G3"/>
      <c r="H3" s="266"/>
      <c r="I3"/>
      <c r="J3"/>
      <c r="K3"/>
      <c r="L3"/>
    </row>
    <row r="4" spans="1:12" ht="14">
      <c r="A4" s="61" t="s">
        <v>65</v>
      </c>
      <c r="B4" s="259">
        <v>32535</v>
      </c>
      <c r="C4" s="8">
        <v>41977</v>
      </c>
      <c r="D4" s="274">
        <v>7559.4228490438909</v>
      </c>
      <c r="E4" s="102">
        <v>9269.7199894002297</v>
      </c>
      <c r="G4" s="260"/>
      <c r="H4" s="260"/>
      <c r="I4" s="260"/>
      <c r="J4" s="260"/>
      <c r="K4" s="261"/>
      <c r="L4"/>
    </row>
    <row r="5" spans="1:12" ht="14">
      <c r="A5" s="61" t="s">
        <v>384</v>
      </c>
      <c r="B5" s="275">
        <v>2864</v>
      </c>
      <c r="C5" s="270">
        <v>8058</v>
      </c>
      <c r="D5" s="15">
        <v>665.44297032923635</v>
      </c>
      <c r="E5" s="103">
        <v>1779.4364455436796</v>
      </c>
      <c r="G5" s="260"/>
      <c r="H5" s="260"/>
      <c r="I5" s="260"/>
      <c r="J5" s="260"/>
      <c r="K5" s="261"/>
      <c r="L5"/>
    </row>
    <row r="6" spans="1:12" ht="14">
      <c r="A6" s="7" t="s">
        <v>66</v>
      </c>
      <c r="B6" s="205">
        <v>2651</v>
      </c>
      <c r="C6" s="103">
        <v>2714</v>
      </c>
      <c r="D6" s="225">
        <v>615.95297288505776</v>
      </c>
      <c r="E6" s="103">
        <v>599.328681211907</v>
      </c>
      <c r="G6" s="260"/>
      <c r="H6" s="260"/>
      <c r="I6" s="260"/>
      <c r="J6" s="260"/>
      <c r="K6" s="261"/>
      <c r="L6"/>
    </row>
    <row r="7" spans="1:12" ht="14">
      <c r="A7" s="7" t="s">
        <v>214</v>
      </c>
      <c r="B7" s="205">
        <v>1886</v>
      </c>
      <c r="C7" s="56">
        <v>1622</v>
      </c>
      <c r="D7" s="225">
        <v>438.20720741652923</v>
      </c>
      <c r="E7" s="103">
        <v>358.18390601536964</v>
      </c>
      <c r="G7" s="260"/>
      <c r="H7" s="260"/>
      <c r="I7" s="260"/>
      <c r="J7" s="260"/>
      <c r="K7" s="261"/>
      <c r="L7"/>
    </row>
    <row r="8" spans="1:12" ht="14">
      <c r="A8" s="7" t="s">
        <v>67</v>
      </c>
      <c r="B8" s="205">
        <v>590</v>
      </c>
      <c r="C8" s="56">
        <v>1128</v>
      </c>
      <c r="D8" s="225">
        <v>137.08496944631614</v>
      </c>
      <c r="E8" s="103">
        <v>249.09460295026938</v>
      </c>
      <c r="G8" s="260"/>
      <c r="H8" s="260"/>
      <c r="I8" s="260"/>
      <c r="J8" s="260"/>
      <c r="K8" s="261"/>
      <c r="L8"/>
    </row>
    <row r="9" spans="1:12" ht="14">
      <c r="A9" s="7" t="s">
        <v>68</v>
      </c>
      <c r="B9" s="205">
        <v>585</v>
      </c>
      <c r="C9" s="56">
        <v>1123</v>
      </c>
      <c r="D9" s="225">
        <v>135.92323241711009</v>
      </c>
      <c r="E9" s="103">
        <v>247.9904602066955</v>
      </c>
      <c r="G9" s="260"/>
      <c r="H9" s="260"/>
      <c r="I9" s="260"/>
      <c r="J9" s="260"/>
      <c r="K9" s="261"/>
      <c r="L9"/>
    </row>
    <row r="10" spans="1:12" ht="14">
      <c r="A10" s="7" t="s">
        <v>215</v>
      </c>
      <c r="B10" s="205">
        <v>5</v>
      </c>
      <c r="C10" s="225">
        <v>5</v>
      </c>
      <c r="D10" s="225">
        <v>1.1617370292060689</v>
      </c>
      <c r="E10" s="103">
        <v>1.1041427435738891</v>
      </c>
      <c r="G10" s="260"/>
      <c r="H10" s="260"/>
      <c r="I10" s="260"/>
      <c r="J10" s="260"/>
      <c r="K10" s="261"/>
      <c r="L10"/>
    </row>
    <row r="11" spans="1:12" ht="14">
      <c r="A11" s="7" t="s">
        <v>391</v>
      </c>
      <c r="B11" s="205">
        <v>-192</v>
      </c>
      <c r="C11" s="56">
        <v>-339</v>
      </c>
      <c r="D11" s="225">
        <v>-44.610701921513048</v>
      </c>
      <c r="E11" s="103">
        <v>-74.860878014309677</v>
      </c>
      <c r="G11" s="260"/>
      <c r="H11" s="260"/>
      <c r="I11" s="260"/>
      <c r="J11" s="260"/>
      <c r="K11" s="261"/>
      <c r="L11"/>
    </row>
    <row r="12" spans="1:12" ht="14">
      <c r="A12" s="7" t="s">
        <v>71</v>
      </c>
      <c r="B12" s="205">
        <v>398</v>
      </c>
      <c r="C12" s="56">
        <v>789</v>
      </c>
      <c r="D12" s="225">
        <v>92.474267524803096</v>
      </c>
      <c r="E12" s="103">
        <v>174.23372493595971</v>
      </c>
      <c r="G12" s="260"/>
      <c r="H12" s="260"/>
      <c r="I12" s="260"/>
      <c r="J12" s="260"/>
      <c r="K12" s="261"/>
      <c r="L12"/>
    </row>
    <row r="13" spans="1:12" ht="25.5">
      <c r="A13" s="7" t="s">
        <v>170</v>
      </c>
      <c r="B13" s="205">
        <v>393</v>
      </c>
      <c r="C13" s="56">
        <v>784</v>
      </c>
      <c r="D13" s="225">
        <v>91.312530495597031</v>
      </c>
      <c r="E13" s="103">
        <v>173.12958219238581</v>
      </c>
      <c r="G13" s="260"/>
      <c r="H13" s="260"/>
      <c r="I13" s="260"/>
      <c r="J13" s="260"/>
      <c r="K13" s="261"/>
      <c r="L13"/>
    </row>
    <row r="14" spans="1:12" ht="25.5">
      <c r="A14" s="7" t="s">
        <v>392</v>
      </c>
      <c r="B14" s="205">
        <v>5</v>
      </c>
      <c r="C14" s="56">
        <v>5</v>
      </c>
      <c r="D14" s="225">
        <v>1.1617370292060689</v>
      </c>
      <c r="E14" s="103">
        <v>1.1041427435738891</v>
      </c>
      <c r="G14" s="260"/>
      <c r="H14" s="260"/>
      <c r="I14" s="260"/>
      <c r="J14" s="260"/>
      <c r="K14" s="261"/>
      <c r="L14"/>
    </row>
    <row r="15" spans="1:12" ht="14">
      <c r="A15" s="7" t="s">
        <v>509</v>
      </c>
      <c r="B15" s="207">
        <v>0.33379943641120563</v>
      </c>
      <c r="C15" s="107">
        <v>0.64078079844407509</v>
      </c>
      <c r="D15" s="229">
        <v>7.7557433121402841E-2</v>
      </c>
      <c r="E15" s="108">
        <v>0.14150269376470168</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7972</v>
      </c>
      <c r="C17" s="57">
        <v>4616</v>
      </c>
      <c r="D17" s="236">
        <v>1852.2735193661565</v>
      </c>
      <c r="E17" s="110">
        <v>1019.3445808674145</v>
      </c>
      <c r="G17" s="260"/>
      <c r="H17" s="260"/>
      <c r="I17" s="260"/>
      <c r="J17" s="260"/>
      <c r="K17" s="261"/>
      <c r="L17"/>
    </row>
    <row r="18" spans="1:12" ht="14">
      <c r="A18" s="241" t="s">
        <v>223</v>
      </c>
      <c r="B18" s="263">
        <v>-4718</v>
      </c>
      <c r="C18" s="57">
        <v>-4794</v>
      </c>
      <c r="D18" s="236">
        <v>-1096.2150607588467</v>
      </c>
      <c r="E18" s="110">
        <v>-1057.6520625386449</v>
      </c>
      <c r="G18" s="260"/>
      <c r="H18" s="260"/>
      <c r="I18" s="260"/>
      <c r="J18" s="260"/>
      <c r="K18" s="261"/>
      <c r="L18"/>
    </row>
    <row r="19" spans="1:12" ht="14">
      <c r="A19" s="61" t="s">
        <v>224</v>
      </c>
      <c r="B19" s="263">
        <v>-3745</v>
      </c>
      <c r="C19" s="57">
        <v>286</v>
      </c>
      <c r="D19" s="236">
        <v>-870.14103487534567</v>
      </c>
      <c r="E19" s="110">
        <v>63.156964932426462</v>
      </c>
      <c r="G19" s="260"/>
      <c r="H19" s="260"/>
      <c r="I19" s="260"/>
      <c r="J19" s="260"/>
      <c r="K19" s="261"/>
      <c r="L19"/>
    </row>
    <row r="20" spans="1:12" ht="14.5" thickBot="1">
      <c r="A20" s="62" t="s">
        <v>225</v>
      </c>
      <c r="B20" s="264">
        <v>-491</v>
      </c>
      <c r="C20" s="60">
        <v>108</v>
      </c>
      <c r="D20" s="239">
        <v>-114.08257626803598</v>
      </c>
      <c r="E20" s="112">
        <v>23.849483261196006</v>
      </c>
      <c r="G20" s="260"/>
      <c r="H20" s="260"/>
      <c r="I20" s="260"/>
      <c r="J20" s="260"/>
      <c r="K20" s="261"/>
      <c r="L20"/>
    </row>
    <row r="21" spans="1:12" s="2" customFormat="1" ht="35.15" customHeight="1" thickBot="1">
      <c r="A21" s="3"/>
      <c r="B21" s="5" t="s">
        <v>537</v>
      </c>
      <c r="C21" s="5" t="s">
        <v>511</v>
      </c>
      <c r="D21" s="5" t="s">
        <v>537</v>
      </c>
      <c r="E21" s="5" t="s">
        <v>511</v>
      </c>
      <c r="G21" s="260"/>
      <c r="H21" s="260"/>
      <c r="I21" s="260"/>
      <c r="J21" s="260"/>
      <c r="K21" s="261"/>
      <c r="L21"/>
    </row>
    <row r="22" spans="1:12" ht="14">
      <c r="A22" s="61" t="s">
        <v>227</v>
      </c>
      <c r="B22" s="8">
        <v>38069</v>
      </c>
      <c r="C22" s="8">
        <v>37353</v>
      </c>
      <c r="D22" s="105">
        <v>8909.1972852796644</v>
      </c>
      <c r="E22" s="14">
        <v>8590.8463661453552</v>
      </c>
      <c r="F22" s="2"/>
      <c r="G22" s="260"/>
      <c r="H22" s="260"/>
      <c r="I22" s="260"/>
      <c r="J22" s="260"/>
      <c r="K22" s="261"/>
      <c r="L22"/>
    </row>
    <row r="23" spans="1:12" ht="14">
      <c r="A23" s="7" t="s">
        <v>81</v>
      </c>
      <c r="B23" s="10">
        <v>7645</v>
      </c>
      <c r="C23" s="10">
        <v>11785</v>
      </c>
      <c r="D23" s="105">
        <v>1789.1411186520011</v>
      </c>
      <c r="E23" s="14">
        <v>2710.4415823367067</v>
      </c>
      <c r="F23" s="2"/>
      <c r="G23" s="260"/>
      <c r="H23" s="260"/>
      <c r="I23" s="260"/>
      <c r="J23" s="260"/>
      <c r="K23" s="261"/>
      <c r="L23"/>
    </row>
    <row r="24" spans="1:12" ht="14">
      <c r="A24" s="7" t="s">
        <v>82</v>
      </c>
      <c r="B24" s="10">
        <v>45714</v>
      </c>
      <c r="C24" s="10">
        <v>49138</v>
      </c>
      <c r="D24" s="105">
        <v>10698.338403931664</v>
      </c>
      <c r="E24" s="14">
        <v>11301.287948482061</v>
      </c>
      <c r="F24" s="2"/>
      <c r="G24" s="260"/>
      <c r="H24" s="260"/>
      <c r="I24" s="260"/>
      <c r="J24" s="260"/>
      <c r="K24" s="261"/>
      <c r="L24"/>
    </row>
    <row r="25" spans="1:12" ht="14">
      <c r="A25" s="7" t="s">
        <v>229</v>
      </c>
      <c r="B25" s="10">
        <v>8763</v>
      </c>
      <c r="C25" s="10">
        <v>8763</v>
      </c>
      <c r="D25" s="105">
        <v>2050.7839925111166</v>
      </c>
      <c r="E25" s="14">
        <v>2015.409383624655</v>
      </c>
      <c r="F25" s="2"/>
      <c r="G25" s="260"/>
      <c r="H25" s="260"/>
      <c r="I25" s="260"/>
      <c r="J25" s="260"/>
      <c r="K25" s="261"/>
      <c r="L25"/>
    </row>
    <row r="26" spans="1:12" ht="14">
      <c r="A26" s="7" t="s">
        <v>84</v>
      </c>
      <c r="B26" s="10">
        <v>17713</v>
      </c>
      <c r="C26" s="10">
        <v>17320</v>
      </c>
      <c r="D26" s="105">
        <v>4145.3311490755914</v>
      </c>
      <c r="E26" s="14">
        <v>3983.4406623735053</v>
      </c>
      <c r="F26" s="2"/>
      <c r="G26" s="260"/>
      <c r="H26" s="260"/>
      <c r="I26" s="260"/>
      <c r="J26" s="260"/>
      <c r="K26" s="261"/>
      <c r="L26"/>
    </row>
    <row r="27" spans="1:12" ht="14">
      <c r="A27" s="7" t="s">
        <v>230</v>
      </c>
      <c r="B27" s="10">
        <v>41</v>
      </c>
      <c r="C27" s="10">
        <v>38</v>
      </c>
      <c r="D27" s="105">
        <v>9.5951322256026224</v>
      </c>
      <c r="E27" s="14">
        <v>8.7396504139834406</v>
      </c>
      <c r="F27" s="2"/>
      <c r="G27" s="260"/>
      <c r="H27" s="260"/>
      <c r="I27" s="260"/>
      <c r="J27" s="260"/>
      <c r="K27" s="261"/>
      <c r="L27"/>
    </row>
    <row r="28" spans="1:12" ht="14">
      <c r="A28" s="7" t="s">
        <v>86</v>
      </c>
      <c r="B28" s="10">
        <v>17754</v>
      </c>
      <c r="C28" s="10">
        <v>17358</v>
      </c>
      <c r="D28" s="105">
        <v>4154.9262813011937</v>
      </c>
      <c r="E28" s="14">
        <v>3992.1803127874887</v>
      </c>
      <c r="F28" s="2"/>
      <c r="G28" s="260"/>
      <c r="H28" s="260"/>
      <c r="I28" s="260"/>
      <c r="J28" s="260"/>
      <c r="K28" s="261"/>
      <c r="L28"/>
    </row>
    <row r="29" spans="1:12" ht="14">
      <c r="A29" s="7" t="s">
        <v>359</v>
      </c>
      <c r="B29" s="10">
        <v>15807</v>
      </c>
      <c r="C29" s="10">
        <v>18209</v>
      </c>
      <c r="D29" s="105">
        <v>3699.2745143926986</v>
      </c>
      <c r="E29" s="14">
        <v>4187.9024839006443</v>
      </c>
      <c r="F29" s="2"/>
      <c r="G29" s="260"/>
      <c r="H29" s="260"/>
      <c r="I29" s="260"/>
      <c r="J29" s="260"/>
      <c r="K29" s="261"/>
      <c r="L29"/>
    </row>
    <row r="30" spans="1:12" ht="14">
      <c r="A30" s="7" t="s">
        <v>360</v>
      </c>
      <c r="B30" s="10">
        <v>12153</v>
      </c>
      <c r="C30" s="10">
        <v>13571</v>
      </c>
      <c r="D30" s="105">
        <v>2844.1376082377724</v>
      </c>
      <c r="E30" s="14">
        <v>3121.2051517939285</v>
      </c>
      <c r="F30" s="2"/>
      <c r="G30" s="260"/>
      <c r="H30" s="260"/>
      <c r="I30" s="260"/>
      <c r="J30" s="260"/>
      <c r="K30" s="261"/>
      <c r="L30"/>
    </row>
    <row r="31" spans="1:12" ht="14.5" thickBot="1">
      <c r="A31" s="62" t="s">
        <v>89</v>
      </c>
      <c r="B31" s="11">
        <v>27960</v>
      </c>
      <c r="C31" s="11">
        <v>31780</v>
      </c>
      <c r="D31" s="105">
        <v>6543.4121226304705</v>
      </c>
      <c r="E31" s="14">
        <v>7309.1076356945723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534</v>
      </c>
      <c r="C34" s="5" t="s">
        <v>538</v>
      </c>
      <c r="D34" s="5" t="s">
        <v>534</v>
      </c>
      <c r="E34" s="5" t="s">
        <v>538</v>
      </c>
      <c r="F34" s="2"/>
      <c r="G34" s="260"/>
      <c r="H34" s="260"/>
      <c r="I34" s="260"/>
      <c r="J34" s="260"/>
      <c r="K34"/>
      <c r="L34"/>
    </row>
    <row r="35" spans="1:12" ht="14">
      <c r="A35" s="61" t="s">
        <v>65</v>
      </c>
      <c r="B35" s="8">
        <v>22849</v>
      </c>
      <c r="C35" s="8">
        <v>34314</v>
      </c>
      <c r="D35" s="102">
        <v>5308.9058760658945</v>
      </c>
      <c r="E35" s="111">
        <v>7577.5108205988863</v>
      </c>
      <c r="F35" s="2"/>
      <c r="G35" s="260"/>
      <c r="H35" s="260"/>
      <c r="I35" s="260"/>
      <c r="J35" s="260"/>
      <c r="K35" s="265"/>
      <c r="L35"/>
    </row>
    <row r="36" spans="1:12" ht="14">
      <c r="A36" s="7" t="s">
        <v>66</v>
      </c>
      <c r="B36" s="111">
        <v>811</v>
      </c>
      <c r="C36" s="111">
        <v>230</v>
      </c>
      <c r="D36" s="111">
        <v>188.4337461372244</v>
      </c>
      <c r="E36" s="111">
        <v>50.7905662043989</v>
      </c>
      <c r="F36" s="2"/>
      <c r="G36" s="260"/>
      <c r="H36" s="260"/>
      <c r="I36" s="260"/>
      <c r="J36" s="260"/>
      <c r="K36" s="265"/>
      <c r="L36"/>
    </row>
    <row r="37" spans="1:12" ht="14">
      <c r="A37" s="7" t="s">
        <v>488</v>
      </c>
      <c r="B37" s="111">
        <v>617</v>
      </c>
      <c r="C37" s="111">
        <v>-637</v>
      </c>
      <c r="D37" s="111">
        <v>143.35834940402893</v>
      </c>
      <c r="E37" s="111">
        <v>-140.66778553131348</v>
      </c>
      <c r="F37" s="2"/>
      <c r="G37" s="260"/>
      <c r="H37" s="260"/>
      <c r="I37" s="260"/>
      <c r="J37" s="260"/>
      <c r="K37" s="265"/>
      <c r="L37"/>
    </row>
    <row r="38" spans="1:12" ht="14">
      <c r="A38" s="7" t="s">
        <v>458</v>
      </c>
      <c r="B38" s="111">
        <v>510</v>
      </c>
      <c r="C38" s="111">
        <v>-638</v>
      </c>
      <c r="D38" s="111">
        <v>118.49717697901905</v>
      </c>
      <c r="E38" s="111">
        <v>-140.88861408002825</v>
      </c>
      <c r="F38" s="2"/>
      <c r="G38" s="260"/>
      <c r="H38" s="260"/>
      <c r="I38" s="260"/>
      <c r="J38" s="260"/>
      <c r="K38" s="265"/>
      <c r="L38"/>
    </row>
    <row r="39" spans="1:12" ht="14">
      <c r="A39" s="7" t="s">
        <v>514</v>
      </c>
      <c r="B39" s="57">
        <v>-79</v>
      </c>
      <c r="C39" s="57">
        <v>-232</v>
      </c>
      <c r="D39" s="111">
        <v>-18.355445061455889</v>
      </c>
      <c r="E39" s="111">
        <v>-51.232223301828455</v>
      </c>
      <c r="F39" s="2"/>
      <c r="G39" s="260"/>
      <c r="H39" s="260"/>
      <c r="I39" s="260"/>
      <c r="J39" s="260"/>
      <c r="K39" s="265"/>
      <c r="L39"/>
    </row>
    <row r="40" spans="1:12" ht="14">
      <c r="A40" s="7" t="s">
        <v>71</v>
      </c>
      <c r="B40" s="111">
        <v>431</v>
      </c>
      <c r="C40" s="111">
        <v>-870</v>
      </c>
      <c r="D40" s="111">
        <v>100.14173191756315</v>
      </c>
      <c r="E40" s="111">
        <v>-192.12083738185672</v>
      </c>
      <c r="F40" s="2"/>
      <c r="G40" s="260"/>
      <c r="H40" s="260"/>
      <c r="I40" s="260"/>
      <c r="J40" s="260"/>
      <c r="K40" s="265"/>
      <c r="L40"/>
    </row>
    <row r="41" spans="1:12" ht="25.5">
      <c r="A41" s="7" t="s">
        <v>515</v>
      </c>
      <c r="B41" s="114">
        <v>0.29100463687130751</v>
      </c>
      <c r="C41" s="114">
        <v>-0.36404109475273366</v>
      </c>
      <c r="D41" s="114">
        <v>6.761417246481273E-2</v>
      </c>
      <c r="E41" s="114">
        <v>-8.0390666626785096E-2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685</v>
      </c>
      <c r="C43" s="57">
        <v>-420</v>
      </c>
      <c r="D43" s="111">
        <v>159.15797300123145</v>
      </c>
      <c r="E43" s="111">
        <v>-91.747990460206694</v>
      </c>
      <c r="F43" s="2"/>
      <c r="G43" s="260"/>
      <c r="H43" s="260"/>
      <c r="I43" s="260"/>
      <c r="J43" s="260"/>
      <c r="K43" s="265"/>
      <c r="L43"/>
    </row>
    <row r="44" spans="1:12" ht="14">
      <c r="A44" s="62" t="s">
        <v>223</v>
      </c>
      <c r="B44" s="57">
        <v>2177</v>
      </c>
      <c r="C44" s="57">
        <v>233</v>
      </c>
      <c r="D44" s="111">
        <v>505.82030251632244</v>
      </c>
      <c r="E44" s="111">
        <v>51.453051850543233</v>
      </c>
      <c r="F44" s="2"/>
      <c r="G44" s="260"/>
      <c r="H44" s="260"/>
      <c r="I44" s="260"/>
      <c r="J44" s="260"/>
      <c r="K44" s="265"/>
      <c r="L44"/>
    </row>
    <row r="45" spans="1:12" ht="14">
      <c r="A45" s="62" t="s">
        <v>224</v>
      </c>
      <c r="B45" s="57">
        <v>-3192</v>
      </c>
      <c r="C45" s="57">
        <v>221</v>
      </c>
      <c r="D45" s="111">
        <v>-741.65291944515445</v>
      </c>
      <c r="E45" s="111">
        <v>48.803109265965901</v>
      </c>
      <c r="F45" s="2"/>
      <c r="G45" s="260"/>
      <c r="H45" s="260"/>
      <c r="I45" s="260"/>
      <c r="J45" s="260"/>
      <c r="K45" s="265"/>
      <c r="L45"/>
    </row>
    <row r="46" spans="1:12" ht="14.5" thickBot="1">
      <c r="A46" s="62" t="s">
        <v>225</v>
      </c>
      <c r="B46" s="60">
        <v>-330</v>
      </c>
      <c r="C46" s="60">
        <v>34</v>
      </c>
      <c r="D46" s="111">
        <v>-76.674643927600556</v>
      </c>
      <c r="E46" s="111">
        <v>7.508170656302446</v>
      </c>
      <c r="F46" s="2"/>
      <c r="G46" s="260"/>
      <c r="H46" s="260"/>
      <c r="I46" s="260"/>
      <c r="J46" s="260"/>
      <c r="K46" s="265"/>
      <c r="L46"/>
    </row>
    <row r="47" spans="1:12" ht="35.25" customHeight="1" thickBot="1">
      <c r="A47" s="4"/>
      <c r="B47" s="5" t="s">
        <v>537</v>
      </c>
      <c r="C47" s="5" t="s">
        <v>511</v>
      </c>
      <c r="D47" s="5" t="s">
        <v>537</v>
      </c>
      <c r="E47" s="5" t="s">
        <v>511</v>
      </c>
      <c r="F47" s="2"/>
      <c r="G47" s="260"/>
      <c r="H47" s="260"/>
      <c r="I47" s="260"/>
      <c r="J47" s="260"/>
      <c r="K47"/>
      <c r="L47"/>
    </row>
    <row r="48" spans="1:12" ht="14">
      <c r="A48" s="61" t="s">
        <v>227</v>
      </c>
      <c r="B48" s="8">
        <v>26138</v>
      </c>
      <c r="C48" s="8">
        <v>27108</v>
      </c>
      <c r="D48" s="102">
        <v>6117.0138076293006</v>
      </c>
      <c r="E48" s="102">
        <v>6233.5906163753452</v>
      </c>
      <c r="F48" s="2"/>
      <c r="G48" s="260"/>
      <c r="H48" s="260"/>
      <c r="I48" s="260"/>
      <c r="J48" s="260"/>
      <c r="K48" s="261"/>
      <c r="L48"/>
    </row>
    <row r="49" spans="1:12" ht="14">
      <c r="A49" s="7" t="s">
        <v>81</v>
      </c>
      <c r="B49" s="10">
        <v>2767</v>
      </c>
      <c r="C49" s="10">
        <v>4946</v>
      </c>
      <c r="D49" s="104">
        <v>647.55441142054769</v>
      </c>
      <c r="E49" s="104">
        <v>1137.5344986200553</v>
      </c>
      <c r="F49" s="2"/>
      <c r="G49" s="260"/>
      <c r="H49" s="260"/>
      <c r="I49" s="260"/>
      <c r="J49" s="260"/>
      <c r="K49" s="261"/>
      <c r="L49"/>
    </row>
    <row r="50" spans="1:12" ht="14">
      <c r="A50" s="7" t="s">
        <v>82</v>
      </c>
      <c r="B50" s="10">
        <v>28905</v>
      </c>
      <c r="C50" s="10">
        <v>32054</v>
      </c>
      <c r="D50" s="104">
        <v>6764.5682190498483</v>
      </c>
      <c r="E50" s="104">
        <v>7372.1251149954005</v>
      </c>
      <c r="F50" s="2"/>
      <c r="G50" s="260"/>
      <c r="H50" s="260"/>
      <c r="I50" s="260"/>
      <c r="J50" s="260"/>
      <c r="K50" s="261"/>
      <c r="L50"/>
    </row>
    <row r="51" spans="1:12" ht="14">
      <c r="A51" s="7" t="s">
        <v>229</v>
      </c>
      <c r="B51" s="10">
        <v>8763</v>
      </c>
      <c r="C51" s="10">
        <v>8763</v>
      </c>
      <c r="D51" s="104">
        <v>2050.7839925111166</v>
      </c>
      <c r="E51" s="104">
        <v>2015.409383624655</v>
      </c>
      <c r="F51" s="2"/>
      <c r="G51" s="260"/>
      <c r="H51" s="260"/>
      <c r="I51" s="260"/>
      <c r="J51" s="260"/>
      <c r="K51" s="261"/>
      <c r="L51"/>
    </row>
    <row r="52" spans="1:12" ht="14">
      <c r="A52" s="7" t="s">
        <v>86</v>
      </c>
      <c r="B52" s="10">
        <v>11881</v>
      </c>
      <c r="C52" s="10">
        <v>11450</v>
      </c>
      <c r="D52" s="104">
        <v>2781.4820968874328</v>
      </c>
      <c r="E52" s="104">
        <v>2633.3946642134315</v>
      </c>
      <c r="F52" s="2"/>
      <c r="G52" s="260"/>
      <c r="H52" s="260"/>
      <c r="I52" s="260"/>
      <c r="J52" s="260"/>
      <c r="K52" s="261"/>
      <c r="L52"/>
    </row>
    <row r="53" spans="1:12" ht="14">
      <c r="A53" s="7" t="s">
        <v>359</v>
      </c>
      <c r="B53" s="10">
        <v>10739</v>
      </c>
      <c r="C53" s="10">
        <v>14067</v>
      </c>
      <c r="D53" s="104">
        <v>2513.2225602621111</v>
      </c>
      <c r="E53" s="104">
        <v>3236.2805887764489</v>
      </c>
      <c r="F53" s="2"/>
      <c r="G53" s="260"/>
      <c r="H53" s="260"/>
      <c r="I53" s="260"/>
      <c r="J53" s="260"/>
      <c r="K53" s="261"/>
      <c r="L53"/>
    </row>
    <row r="54" spans="1:12" ht="14">
      <c r="A54" s="7" t="s">
        <v>360</v>
      </c>
      <c r="B54" s="10">
        <v>6285</v>
      </c>
      <c r="C54" s="10">
        <v>6537</v>
      </c>
      <c r="D54" s="104">
        <v>1470.8635619003044</v>
      </c>
      <c r="E54" s="104">
        <v>1503.4498620055199</v>
      </c>
      <c r="F54" s="2"/>
      <c r="G54" s="260"/>
      <c r="H54" s="260"/>
      <c r="I54" s="260"/>
      <c r="J54" s="260"/>
      <c r="K54" s="261"/>
      <c r="L54"/>
    </row>
    <row r="55" spans="1:12" ht="14.5" thickBot="1">
      <c r="A55" s="65" t="s">
        <v>89</v>
      </c>
      <c r="B55" s="11">
        <v>17024</v>
      </c>
      <c r="C55" s="11">
        <v>20604</v>
      </c>
      <c r="D55" s="118">
        <v>3984.0861221624154</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539</v>
      </c>
      <c r="B59" s="372"/>
      <c r="C59" s="372"/>
      <c r="D59" s="372"/>
      <c r="E59" s="372"/>
    </row>
    <row r="60" spans="1:12" ht="39" customHeight="1">
      <c r="A60" s="296" t="s">
        <v>540</v>
      </c>
      <c r="B60" s="296"/>
      <c r="C60" s="296"/>
      <c r="D60" s="296"/>
      <c r="E60" s="296"/>
    </row>
    <row r="65" customFormat="1" ht="14"/>
    <row r="66" customFormat="1" ht="14"/>
    <row r="67" customFormat="1" ht="14"/>
    <row r="68" customFormat="1" ht="14"/>
    <row r="69" customFormat="1" ht="14"/>
    <row r="70" customFormat="1" ht="14"/>
    <row r="71" customFormat="1" ht="14"/>
    <row r="72" customFormat="1" ht="14"/>
    <row r="73" customFormat="1" ht="14"/>
    <row r="74" customFormat="1" ht="14"/>
    <row r="75" customFormat="1" ht="14"/>
    <row r="76" customFormat="1" ht="14"/>
    <row r="77" customFormat="1" ht="14"/>
    <row r="78" customFormat="1" ht="14"/>
    <row r="79" customFormat="1" ht="14"/>
    <row r="80"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95" fitToWidth="2"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9"/>
  <sheetViews>
    <sheetView topLeftCell="A10" workbookViewId="0">
      <selection activeCell="A38" sqref="A38"/>
    </sheetView>
  </sheetViews>
  <sheetFormatPr defaultColWidth="9" defaultRowHeight="12.5"/>
  <cols>
    <col min="1" max="1" width="47"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15</v>
      </c>
      <c r="C2" s="5" t="s">
        <v>16</v>
      </c>
      <c r="D2" s="5" t="s">
        <v>17</v>
      </c>
      <c r="E2" s="5" t="s">
        <v>16</v>
      </c>
    </row>
    <row r="3" spans="1:5" s="2" customFormat="1" ht="27" customHeight="1" thickBot="1">
      <c r="A3" s="281" t="s">
        <v>3</v>
      </c>
      <c r="B3" s="282"/>
      <c r="C3" s="282"/>
      <c r="D3" s="282"/>
      <c r="E3" s="283"/>
    </row>
    <row r="4" spans="1:5">
      <c r="A4" s="61" t="s">
        <v>65</v>
      </c>
      <c r="B4" s="8">
        <v>15166841</v>
      </c>
      <c r="C4" s="29">
        <v>10950875</v>
      </c>
      <c r="D4" s="29">
        <v>3752960.9284141245</v>
      </c>
      <c r="E4" s="30">
        <v>2735879.6309147733</v>
      </c>
    </row>
    <row r="5" spans="1:5">
      <c r="A5" s="7" t="s">
        <v>66</v>
      </c>
      <c r="B5" s="10">
        <v>1320940</v>
      </c>
      <c r="C5" s="31">
        <v>1127928</v>
      </c>
      <c r="D5" s="13">
        <v>326860.16875757801</v>
      </c>
      <c r="E5" s="32">
        <v>281792.5727705264</v>
      </c>
    </row>
    <row r="6" spans="1:5">
      <c r="A6" s="7" t="s">
        <v>214</v>
      </c>
      <c r="B6" s="10">
        <v>1281472</v>
      </c>
      <c r="C6" s="31">
        <v>1045580</v>
      </c>
      <c r="D6" s="13">
        <v>317094.00440452335</v>
      </c>
      <c r="E6" s="32">
        <v>261219.40251275527</v>
      </c>
    </row>
    <row r="7" spans="1:5">
      <c r="A7" s="7" t="s">
        <v>67</v>
      </c>
      <c r="B7" s="10">
        <v>1020356</v>
      </c>
      <c r="C7" s="31">
        <v>825064</v>
      </c>
      <c r="D7" s="13">
        <v>252482.1220894267</v>
      </c>
      <c r="E7" s="32">
        <v>206127.43655653697</v>
      </c>
    </row>
    <row r="8" spans="1:5">
      <c r="A8" s="7" t="s">
        <v>68</v>
      </c>
      <c r="B8" s="10">
        <v>994504</v>
      </c>
      <c r="C8" s="31">
        <v>701598</v>
      </c>
      <c r="D8" s="13">
        <v>246085.1706134165</v>
      </c>
      <c r="E8" s="32">
        <v>175281.67176509122</v>
      </c>
    </row>
    <row r="9" spans="1:5">
      <c r="A9" s="7" t="s">
        <v>69</v>
      </c>
      <c r="B9" s="10">
        <v>25852</v>
      </c>
      <c r="C9" s="31">
        <v>123466</v>
      </c>
      <c r="D9" s="13">
        <v>6396.9514760101956</v>
      </c>
      <c r="E9" s="32">
        <v>30845.764791445745</v>
      </c>
    </row>
    <row r="10" spans="1:5">
      <c r="A10" s="7" t="s">
        <v>70</v>
      </c>
      <c r="B10" s="10">
        <v>769</v>
      </c>
      <c r="C10" s="78">
        <v>-10080</v>
      </c>
      <c r="D10" s="13">
        <v>190.28530423378618</v>
      </c>
      <c r="E10" s="79">
        <v>-2518.3071379794687</v>
      </c>
    </row>
    <row r="11" spans="1:5">
      <c r="A11" s="7" t="s">
        <v>71</v>
      </c>
      <c r="B11" s="10">
        <v>1021125</v>
      </c>
      <c r="C11" s="31">
        <v>814984</v>
      </c>
      <c r="D11" s="13">
        <v>252672.40739366048</v>
      </c>
      <c r="E11" s="32">
        <v>203609.12941855748</v>
      </c>
    </row>
    <row r="12" spans="1:5" ht="25">
      <c r="A12" s="7" t="s">
        <v>72</v>
      </c>
      <c r="B12" s="10">
        <v>995273</v>
      </c>
      <c r="C12" s="31">
        <v>692998</v>
      </c>
      <c r="D12" s="13">
        <v>246275.45591765028</v>
      </c>
      <c r="E12" s="32">
        <v>173133.11607197381</v>
      </c>
    </row>
    <row r="13" spans="1:5" ht="25">
      <c r="A13" s="7" t="s">
        <v>73</v>
      </c>
      <c r="B13" s="10">
        <v>25852</v>
      </c>
      <c r="C13" s="31">
        <v>121986</v>
      </c>
      <c r="D13" s="13">
        <v>6396.9514760101956</v>
      </c>
      <c r="E13" s="32">
        <v>30476.013346583681</v>
      </c>
    </row>
    <row r="14" spans="1:5">
      <c r="A14" s="7" t="s">
        <v>74</v>
      </c>
      <c r="B14" s="12">
        <v>0.56746132428835838</v>
      </c>
      <c r="C14" s="33">
        <v>0.44725167295671914</v>
      </c>
      <c r="D14" s="18">
        <v>0.14041554061523728</v>
      </c>
      <c r="E14" s="34">
        <v>0.11173780560319095</v>
      </c>
    </row>
    <row r="15" spans="1:5">
      <c r="A15" s="7" t="s">
        <v>75</v>
      </c>
      <c r="B15" s="10">
        <v>1752549394</v>
      </c>
      <c r="C15" s="31">
        <v>1568687256.9124949</v>
      </c>
      <c r="D15" s="13">
        <v>1752549394</v>
      </c>
      <c r="E15" s="32">
        <v>1568687256.9124949</v>
      </c>
    </row>
    <row r="16" spans="1:5">
      <c r="A16" s="7" t="s">
        <v>76</v>
      </c>
      <c r="B16" s="10">
        <v>1779865</v>
      </c>
      <c r="C16" s="31">
        <v>1924904</v>
      </c>
      <c r="D16" s="13">
        <v>440418.9246034692</v>
      </c>
      <c r="E16" s="32">
        <v>480902.72650051903</v>
      </c>
    </row>
    <row r="17" spans="1:5">
      <c r="A17" s="7" t="s">
        <v>77</v>
      </c>
      <c r="B17" s="57">
        <v>-1678571</v>
      </c>
      <c r="C17" s="78">
        <v>-1089606</v>
      </c>
      <c r="D17" s="78">
        <v>-415354.21770222456</v>
      </c>
      <c r="E17" s="79">
        <v>-272218.50866917236</v>
      </c>
    </row>
    <row r="18" spans="1:5">
      <c r="A18" s="7" t="s">
        <v>78</v>
      </c>
      <c r="B18" s="57">
        <v>-688439</v>
      </c>
      <c r="C18" s="78">
        <v>-420871</v>
      </c>
      <c r="D18" s="78">
        <v>-170350.87719298247</v>
      </c>
      <c r="E18" s="79">
        <v>-105147.06780442034</v>
      </c>
    </row>
    <row r="19" spans="1:5" ht="13" thickBot="1">
      <c r="A19" s="62" t="s">
        <v>79</v>
      </c>
      <c r="B19" s="57">
        <v>-587145</v>
      </c>
      <c r="C19" s="78">
        <v>414427</v>
      </c>
      <c r="D19" s="78">
        <v>-145286.17029173783</v>
      </c>
      <c r="E19" s="79">
        <v>103537.15002692632</v>
      </c>
    </row>
    <row r="20" spans="1:5" s="2" customFormat="1" ht="18" customHeight="1" thickBot="1">
      <c r="A20" s="3"/>
      <c r="B20" s="22" t="s">
        <v>52</v>
      </c>
      <c r="C20" s="22" t="s">
        <v>51</v>
      </c>
      <c r="D20" s="22" t="s">
        <v>52</v>
      </c>
      <c r="E20" s="22" t="s">
        <v>51</v>
      </c>
    </row>
    <row r="21" spans="1:5">
      <c r="A21" s="61" t="s">
        <v>80</v>
      </c>
      <c r="B21" s="8">
        <v>19706773</v>
      </c>
      <c r="C21" s="35">
        <v>18959101</v>
      </c>
      <c r="D21" s="29">
        <v>4467440.3790351832</v>
      </c>
      <c r="E21" s="9">
        <v>4787289.0942605352</v>
      </c>
    </row>
    <row r="22" spans="1:5">
      <c r="A22" s="7" t="s">
        <v>81</v>
      </c>
      <c r="B22" s="10">
        <v>3750341</v>
      </c>
      <c r="C22" s="36">
        <v>4466786</v>
      </c>
      <c r="D22" s="13">
        <v>850186.11715632933</v>
      </c>
      <c r="E22" s="14">
        <v>1127890.8163522964</v>
      </c>
    </row>
    <row r="23" spans="1:5">
      <c r="A23" s="7" t="s">
        <v>91</v>
      </c>
      <c r="B23" s="10">
        <v>4397</v>
      </c>
      <c r="C23" s="36">
        <v>4397</v>
      </c>
      <c r="D23" s="13">
        <v>996.78092129125866</v>
      </c>
      <c r="E23" s="14">
        <v>1110.2694240335327</v>
      </c>
    </row>
    <row r="24" spans="1:5">
      <c r="A24" s="7" t="s">
        <v>82</v>
      </c>
      <c r="B24" s="10">
        <v>23461511</v>
      </c>
      <c r="C24" s="36">
        <v>23430284</v>
      </c>
      <c r="D24" s="13">
        <v>5318623.2771128034</v>
      </c>
      <c r="E24" s="14">
        <v>5916290.1800368661</v>
      </c>
    </row>
    <row r="25" spans="1:5">
      <c r="A25" s="7" t="s">
        <v>83</v>
      </c>
      <c r="B25" s="10">
        <v>8762747</v>
      </c>
      <c r="C25" s="36">
        <v>15772945</v>
      </c>
      <c r="D25" s="13">
        <v>1986476.9223793978</v>
      </c>
      <c r="E25" s="14">
        <v>3982765.194555968</v>
      </c>
    </row>
    <row r="26" spans="1:5">
      <c r="A26" s="7" t="s">
        <v>84</v>
      </c>
      <c r="B26" s="10">
        <v>15459848</v>
      </c>
      <c r="C26" s="36">
        <v>14704825</v>
      </c>
      <c r="D26" s="13">
        <v>3504680.8124773302</v>
      </c>
      <c r="E26" s="14">
        <v>3713058.3541650884</v>
      </c>
    </row>
    <row r="27" spans="1:5">
      <c r="A27" s="7" t="s">
        <v>85</v>
      </c>
      <c r="B27" s="10">
        <v>462626</v>
      </c>
      <c r="C27" s="36">
        <v>507246</v>
      </c>
      <c r="D27" s="13">
        <v>104875.31737395719</v>
      </c>
      <c r="E27" s="14">
        <v>128082.72100598439</v>
      </c>
    </row>
    <row r="28" spans="1:5">
      <c r="A28" s="7" t="s">
        <v>86</v>
      </c>
      <c r="B28" s="10">
        <v>15922474</v>
      </c>
      <c r="C28" s="36">
        <v>15212071</v>
      </c>
      <c r="D28" s="13">
        <v>3609556.1298512877</v>
      </c>
      <c r="E28" s="14">
        <v>3841141.075171073</v>
      </c>
    </row>
    <row r="29" spans="1:5">
      <c r="A29" s="7" t="s">
        <v>87</v>
      </c>
      <c r="B29" s="10">
        <v>4145734</v>
      </c>
      <c r="C29" s="36">
        <v>4070063</v>
      </c>
      <c r="D29" s="13">
        <v>939820.00362713099</v>
      </c>
      <c r="E29" s="14">
        <v>1027715.829608868</v>
      </c>
    </row>
    <row r="30" spans="1:5">
      <c r="A30" s="7" t="s">
        <v>88</v>
      </c>
      <c r="B30" s="10">
        <v>3393303</v>
      </c>
      <c r="C30" s="36">
        <v>4148150</v>
      </c>
      <c r="D30" s="13">
        <v>769247.1436343852</v>
      </c>
      <c r="E30" s="14">
        <v>1047433.2752569249</v>
      </c>
    </row>
    <row r="31" spans="1:5" ht="13" thickBot="1">
      <c r="A31" s="62" t="s">
        <v>89</v>
      </c>
      <c r="B31" s="11">
        <v>7539037</v>
      </c>
      <c r="C31" s="37">
        <v>8218213</v>
      </c>
      <c r="D31" s="38">
        <v>1709067</v>
      </c>
      <c r="E31" s="17">
        <v>2075149.1048657929</v>
      </c>
    </row>
    <row r="32" spans="1:5" ht="30" customHeight="1" thickBot="1">
      <c r="A32" s="284" t="s">
        <v>34</v>
      </c>
      <c r="B32" s="294"/>
      <c r="C32" s="294"/>
      <c r="D32" s="294"/>
      <c r="E32" s="295"/>
    </row>
    <row r="33" spans="1:5" ht="17.25" customHeight="1" thickBot="1">
      <c r="A33" s="292"/>
      <c r="B33" s="288" t="s">
        <v>1</v>
      </c>
      <c r="C33" s="289"/>
      <c r="D33" s="290" t="s">
        <v>2</v>
      </c>
      <c r="E33" s="291"/>
    </row>
    <row r="34" spans="1:5" ht="31.5" thickBot="1">
      <c r="A34" s="293"/>
      <c r="B34" s="5" t="s">
        <v>17</v>
      </c>
      <c r="C34" s="5" t="s">
        <v>16</v>
      </c>
      <c r="D34" s="5" t="s">
        <v>17</v>
      </c>
      <c r="E34" s="5" t="s">
        <v>16</v>
      </c>
    </row>
    <row r="35" spans="1:5">
      <c r="A35" s="61" t="s">
        <v>65</v>
      </c>
      <c r="B35" s="39">
        <v>6257970.9410000006</v>
      </c>
      <c r="C35" s="35">
        <v>5076036.8300200012</v>
      </c>
      <c r="D35" s="13">
        <v>1548504.4270408039</v>
      </c>
      <c r="E35" s="14">
        <v>1268156.7243736156</v>
      </c>
    </row>
    <row r="36" spans="1:5">
      <c r="A36" s="7" t="s">
        <v>66</v>
      </c>
      <c r="B36" s="40">
        <v>64446.391999999993</v>
      </c>
      <c r="C36" s="36">
        <v>23587.545680001218</v>
      </c>
      <c r="D36" s="13">
        <v>15946.945784772226</v>
      </c>
      <c r="E36" s="14">
        <v>5892.9250648178422</v>
      </c>
    </row>
    <row r="37" spans="1:5">
      <c r="A37" s="7" t="s">
        <v>214</v>
      </c>
      <c r="B37" s="40">
        <v>1090058.392</v>
      </c>
      <c r="C37" s="36">
        <v>210606.59038000126</v>
      </c>
      <c r="D37" s="13">
        <v>269729.63947244699</v>
      </c>
      <c r="E37" s="14">
        <v>52616.277763836835</v>
      </c>
    </row>
    <row r="38" spans="1:5">
      <c r="A38" s="7" t="s">
        <v>67</v>
      </c>
      <c r="B38" s="40">
        <v>1072932.1370000001</v>
      </c>
      <c r="C38" s="36">
        <v>200310.53799000123</v>
      </c>
      <c r="D38" s="13">
        <v>265491.83109395497</v>
      </c>
      <c r="E38" s="14">
        <v>50043.993812770605</v>
      </c>
    </row>
    <row r="39" spans="1:5">
      <c r="A39" s="7" t="s">
        <v>71</v>
      </c>
      <c r="B39" s="40">
        <v>1072932.1370000001</v>
      </c>
      <c r="C39" s="36">
        <v>200310.53799000123</v>
      </c>
      <c r="D39" s="13">
        <v>265491.83109395497</v>
      </c>
      <c r="E39" s="14">
        <v>50043.993812770605</v>
      </c>
    </row>
    <row r="40" spans="1:5">
      <c r="A40" s="7" t="s">
        <v>74</v>
      </c>
      <c r="B40" s="41">
        <v>0.61221220963772738</v>
      </c>
      <c r="C40" s="42">
        <v>0.12769309950554092</v>
      </c>
      <c r="D40" s="18">
        <v>0.15148892921528406</v>
      </c>
      <c r="E40" s="19">
        <v>3.1901829757492686E-2</v>
      </c>
    </row>
    <row r="41" spans="1:5">
      <c r="A41" s="7" t="s">
        <v>75</v>
      </c>
      <c r="B41" s="40">
        <v>1752549394</v>
      </c>
      <c r="C41" s="43">
        <v>1568687256.9124949</v>
      </c>
      <c r="D41" s="36">
        <v>1752549394</v>
      </c>
      <c r="E41" s="14">
        <v>1568687256.9124949</v>
      </c>
    </row>
    <row r="42" spans="1:5">
      <c r="A42" s="7" t="s">
        <v>76</v>
      </c>
      <c r="B42" s="57">
        <v>36225</v>
      </c>
      <c r="C42" s="78">
        <v>-216681.52467999861</v>
      </c>
      <c r="D42" s="78">
        <v>8963.6997995694455</v>
      </c>
      <c r="E42" s="79">
        <v>-54133.99109820585</v>
      </c>
    </row>
    <row r="43" spans="1:5">
      <c r="A43" s="7" t="s">
        <v>77</v>
      </c>
      <c r="B43" s="57">
        <v>547435</v>
      </c>
      <c r="C43" s="78">
        <v>180271.23079</v>
      </c>
      <c r="D43" s="78">
        <v>135460.12421745478</v>
      </c>
      <c r="E43" s="79">
        <v>45037.532467341392</v>
      </c>
    </row>
    <row r="44" spans="1:5">
      <c r="A44" s="7" t="s">
        <v>78</v>
      </c>
      <c r="B44" s="57">
        <v>-287616</v>
      </c>
      <c r="C44" s="78">
        <v>-1383.2423100000001</v>
      </c>
      <c r="D44" s="78">
        <v>-71169.178234726453</v>
      </c>
      <c r="E44" s="79">
        <v>-345.57827210597316</v>
      </c>
    </row>
    <row r="45" spans="1:5" ht="13" thickBot="1">
      <c r="A45" s="62" t="s">
        <v>90</v>
      </c>
      <c r="B45" s="57">
        <v>296044</v>
      </c>
      <c r="C45" s="78">
        <v>-37794.336199998696</v>
      </c>
      <c r="D45" s="78">
        <v>73254.645782297783</v>
      </c>
      <c r="E45" s="79">
        <v>-9442.2367686163252</v>
      </c>
    </row>
    <row r="46" spans="1:5" ht="18" customHeight="1" thickBot="1">
      <c r="A46" s="4"/>
      <c r="B46" s="6" t="s">
        <v>52</v>
      </c>
      <c r="C46" s="6" t="s">
        <v>51</v>
      </c>
      <c r="D46" s="6" t="s">
        <v>52</v>
      </c>
      <c r="E46" s="6" t="s">
        <v>51</v>
      </c>
    </row>
    <row r="47" spans="1:5">
      <c r="A47" s="61" t="s">
        <v>80</v>
      </c>
      <c r="B47" s="39">
        <v>17767794</v>
      </c>
      <c r="C47" s="35">
        <v>17234390.101390004</v>
      </c>
      <c r="D47" s="29">
        <v>4027882.2089227419</v>
      </c>
      <c r="E47" s="9">
        <v>4351789.0314849894</v>
      </c>
    </row>
    <row r="48" spans="1:5">
      <c r="A48" s="7" t="s">
        <v>81</v>
      </c>
      <c r="B48" s="40">
        <v>1343103</v>
      </c>
      <c r="C48" s="36">
        <v>1210795</v>
      </c>
      <c r="D48" s="13">
        <v>304475.65288356907</v>
      </c>
      <c r="E48" s="14">
        <v>305733.15152892459</v>
      </c>
    </row>
    <row r="49" spans="1:5">
      <c r="A49" s="7" t="s">
        <v>82</v>
      </c>
      <c r="B49" s="40">
        <v>19110897</v>
      </c>
      <c r="C49" s="36">
        <v>18445185.101390004</v>
      </c>
      <c r="D49" s="13">
        <v>4332357.8618063116</v>
      </c>
      <c r="E49" s="14">
        <v>4657522.1830139142</v>
      </c>
    </row>
    <row r="50" spans="1:5">
      <c r="A50" s="64" t="s">
        <v>83</v>
      </c>
      <c r="B50" s="40">
        <v>8762747</v>
      </c>
      <c r="C50" s="36">
        <v>15772945</v>
      </c>
      <c r="D50" s="13">
        <v>1986476.9223793978</v>
      </c>
      <c r="E50" s="14">
        <v>3982765.194555968</v>
      </c>
    </row>
    <row r="51" spans="1:5">
      <c r="A51" s="7" t="s">
        <v>86</v>
      </c>
      <c r="B51" s="40">
        <v>17333731</v>
      </c>
      <c r="C51" s="36">
        <v>16523680.839500001</v>
      </c>
      <c r="D51" s="13">
        <v>3929482.0003627129</v>
      </c>
      <c r="E51" s="14">
        <v>4172330.5909905815</v>
      </c>
    </row>
    <row r="52" spans="1:5">
      <c r="A52" s="7" t="s">
        <v>87</v>
      </c>
      <c r="B52" s="40">
        <v>849807</v>
      </c>
      <c r="C52" s="36">
        <v>848392</v>
      </c>
      <c r="D52" s="13">
        <v>192647.57889009794</v>
      </c>
      <c r="E52" s="14">
        <v>214224.1749362422</v>
      </c>
    </row>
    <row r="53" spans="1:5">
      <c r="A53" s="7" t="s">
        <v>88</v>
      </c>
      <c r="B53" s="40">
        <v>927359</v>
      </c>
      <c r="C53" s="36">
        <v>1073112.2842399999</v>
      </c>
      <c r="D53" s="13">
        <v>210228.28255350018</v>
      </c>
      <c r="E53" s="14">
        <v>270967.42273060122</v>
      </c>
    </row>
    <row r="54" spans="1:5" ht="13" thickBot="1">
      <c r="A54" s="65" t="s">
        <v>89</v>
      </c>
      <c r="B54" s="44">
        <v>1777166</v>
      </c>
      <c r="C54" s="37">
        <v>1921504.2842399999</v>
      </c>
      <c r="D54" s="38">
        <v>402875.86144359811</v>
      </c>
      <c r="E54" s="17">
        <v>485190.59766684339</v>
      </c>
    </row>
    <row r="57" spans="1:5">
      <c r="A57" s="1" t="s">
        <v>108</v>
      </c>
    </row>
    <row r="58" spans="1:5" ht="25.5" customHeight="1">
      <c r="A58" s="278" t="s">
        <v>109</v>
      </c>
      <c r="B58" s="287"/>
      <c r="C58" s="287"/>
      <c r="D58" s="287"/>
      <c r="E58" s="287"/>
    </row>
    <row r="59" spans="1:5" ht="38.25" customHeight="1">
      <c r="A59" s="278" t="s">
        <v>110</v>
      </c>
      <c r="B59" s="278"/>
      <c r="C59" s="278"/>
      <c r="D59" s="278"/>
      <c r="E59" s="278"/>
    </row>
  </sheetData>
  <customSheetViews>
    <customSheetView guid="{0BEBA397-9DCB-486C-80C9-7AF2B6BDE866}" printArea="1">
      <selection activeCell="L18" sqref="L18"/>
      <pageMargins left="0.70866141732283472" right="0.70866141732283472" top="0.74803149606299213" bottom="0.74803149606299213" header="0.31496062992125984" footer="0.31496062992125984"/>
      <pageSetup paperSize="9" scale="75" orientation="portrait" r:id="rId1"/>
    </customSheetView>
    <customSheetView guid="{E7377946-C371-4E79-B472-A70E0D2EC8FD}">
      <selection activeCell="L18" sqref="L18"/>
      <pageMargins left="0.70866141732283472" right="0.70866141732283472" top="0.74803149606299213" bottom="0.74803149606299213" header="0.31496062992125984" footer="0.31496062992125984"/>
      <pageSetup paperSize="9" scale="75" orientation="portrait" r:id="rId2"/>
    </customSheetView>
    <customSheetView guid="{D7A25FDD-A3C9-44FD-A742-E66110121BF7}">
      <selection activeCell="H29" sqref="H29"/>
      <pageMargins left="0.70866141732283472" right="0.70866141732283472" top="0.74803149606299213" bottom="0.74803149606299213" header="0.31496062992125984" footer="0.31496062992125984"/>
      <pageSetup paperSize="9" scale="75"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5"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5"/>
  <sheetViews>
    <sheetView topLeftCell="A22" workbookViewId="0">
      <selection activeCell="A38" sqref="A38"/>
    </sheetView>
  </sheetViews>
  <sheetFormatPr defaultRowHeight="12.5"/>
  <cols>
    <col min="1" max="1" width="46.58203125" style="1" customWidth="1"/>
    <col min="2" max="5" width="15.58203125" style="1" customWidth="1"/>
    <col min="6" max="256" width="9" style="1"/>
    <col min="257" max="257" width="45" style="1" customWidth="1"/>
    <col min="258" max="261" width="15.58203125" style="1" customWidth="1"/>
    <col min="262" max="512" width="9" style="1"/>
    <col min="513" max="513" width="45" style="1" customWidth="1"/>
    <col min="514" max="517" width="15.58203125" style="1" customWidth="1"/>
    <col min="518" max="768" width="9" style="1"/>
    <col min="769" max="769" width="45" style="1" customWidth="1"/>
    <col min="770" max="773" width="15.58203125" style="1" customWidth="1"/>
    <col min="774" max="1024" width="9" style="1"/>
    <col min="1025" max="1025" width="45" style="1" customWidth="1"/>
    <col min="1026" max="1029" width="15.58203125" style="1" customWidth="1"/>
    <col min="1030" max="1280" width="9" style="1"/>
    <col min="1281" max="1281" width="45" style="1" customWidth="1"/>
    <col min="1282" max="1285" width="15.58203125" style="1" customWidth="1"/>
    <col min="1286" max="1536" width="9" style="1"/>
    <col min="1537" max="1537" width="45" style="1" customWidth="1"/>
    <col min="1538" max="1541" width="15.58203125" style="1" customWidth="1"/>
    <col min="1542" max="1792" width="9" style="1"/>
    <col min="1793" max="1793" width="45" style="1" customWidth="1"/>
    <col min="1794" max="1797" width="15.58203125" style="1" customWidth="1"/>
    <col min="1798" max="2048" width="9" style="1"/>
    <col min="2049" max="2049" width="45" style="1" customWidth="1"/>
    <col min="2050" max="2053" width="15.58203125" style="1" customWidth="1"/>
    <col min="2054" max="2304" width="9" style="1"/>
    <col min="2305" max="2305" width="45" style="1" customWidth="1"/>
    <col min="2306" max="2309" width="15.58203125" style="1" customWidth="1"/>
    <col min="2310" max="2560" width="9" style="1"/>
    <col min="2561" max="2561" width="45" style="1" customWidth="1"/>
    <col min="2562" max="2565" width="15.58203125" style="1" customWidth="1"/>
    <col min="2566" max="2816" width="9" style="1"/>
    <col min="2817" max="2817" width="45" style="1" customWidth="1"/>
    <col min="2818" max="2821" width="15.58203125" style="1" customWidth="1"/>
    <col min="2822" max="3072" width="9" style="1"/>
    <col min="3073" max="3073" width="45" style="1" customWidth="1"/>
    <col min="3074" max="3077" width="15.58203125" style="1" customWidth="1"/>
    <col min="3078" max="3328" width="9" style="1"/>
    <col min="3329" max="3329" width="45" style="1" customWidth="1"/>
    <col min="3330" max="3333" width="15.58203125" style="1" customWidth="1"/>
    <col min="3334" max="3584" width="9" style="1"/>
    <col min="3585" max="3585" width="45" style="1" customWidth="1"/>
    <col min="3586" max="3589" width="15.58203125" style="1" customWidth="1"/>
    <col min="3590" max="3840" width="9" style="1"/>
    <col min="3841" max="3841" width="45" style="1" customWidth="1"/>
    <col min="3842" max="3845" width="15.58203125" style="1" customWidth="1"/>
    <col min="3846" max="4096" width="9" style="1"/>
    <col min="4097" max="4097" width="45" style="1" customWidth="1"/>
    <col min="4098" max="4101" width="15.58203125" style="1" customWidth="1"/>
    <col min="4102" max="4352" width="9" style="1"/>
    <col min="4353" max="4353" width="45" style="1" customWidth="1"/>
    <col min="4354" max="4357" width="15.58203125" style="1" customWidth="1"/>
    <col min="4358" max="4608" width="9" style="1"/>
    <col min="4609" max="4609" width="45" style="1" customWidth="1"/>
    <col min="4610" max="4613" width="15.58203125" style="1" customWidth="1"/>
    <col min="4614" max="4864" width="9" style="1"/>
    <col min="4865" max="4865" width="45" style="1" customWidth="1"/>
    <col min="4866" max="4869" width="15.58203125" style="1" customWidth="1"/>
    <col min="4870" max="5120" width="9" style="1"/>
    <col min="5121" max="5121" width="45" style="1" customWidth="1"/>
    <col min="5122" max="5125" width="15.58203125" style="1" customWidth="1"/>
    <col min="5126" max="5376" width="9" style="1"/>
    <col min="5377" max="5377" width="45" style="1" customWidth="1"/>
    <col min="5378" max="5381" width="15.58203125" style="1" customWidth="1"/>
    <col min="5382" max="5632" width="9" style="1"/>
    <col min="5633" max="5633" width="45" style="1" customWidth="1"/>
    <col min="5634" max="5637" width="15.58203125" style="1" customWidth="1"/>
    <col min="5638" max="5888" width="9" style="1"/>
    <col min="5889" max="5889" width="45" style="1" customWidth="1"/>
    <col min="5890" max="5893" width="15.58203125" style="1" customWidth="1"/>
    <col min="5894" max="6144" width="9" style="1"/>
    <col min="6145" max="6145" width="45" style="1" customWidth="1"/>
    <col min="6146" max="6149" width="15.58203125" style="1" customWidth="1"/>
    <col min="6150" max="6400" width="9" style="1"/>
    <col min="6401" max="6401" width="45" style="1" customWidth="1"/>
    <col min="6402" max="6405" width="15.58203125" style="1" customWidth="1"/>
    <col min="6406" max="6656" width="9" style="1"/>
    <col min="6657" max="6657" width="45" style="1" customWidth="1"/>
    <col min="6658" max="6661" width="15.58203125" style="1" customWidth="1"/>
    <col min="6662" max="6912" width="9" style="1"/>
    <col min="6913" max="6913" width="45" style="1" customWidth="1"/>
    <col min="6914" max="6917" width="15.58203125" style="1" customWidth="1"/>
    <col min="6918" max="7168" width="9" style="1"/>
    <col min="7169" max="7169" width="45" style="1" customWidth="1"/>
    <col min="7170" max="7173" width="15.58203125" style="1" customWidth="1"/>
    <col min="7174" max="7424" width="9" style="1"/>
    <col min="7425" max="7425" width="45" style="1" customWidth="1"/>
    <col min="7426" max="7429" width="15.58203125" style="1" customWidth="1"/>
    <col min="7430" max="7680" width="9" style="1"/>
    <col min="7681" max="7681" width="45" style="1" customWidth="1"/>
    <col min="7682" max="7685" width="15.58203125" style="1" customWidth="1"/>
    <col min="7686" max="7936" width="9" style="1"/>
    <col min="7937" max="7937" width="45" style="1" customWidth="1"/>
    <col min="7938" max="7941" width="15.58203125" style="1" customWidth="1"/>
    <col min="7942" max="8192" width="9" style="1"/>
    <col min="8193" max="8193" width="45" style="1" customWidth="1"/>
    <col min="8194" max="8197" width="15.58203125" style="1" customWidth="1"/>
    <col min="8198" max="8448" width="9" style="1"/>
    <col min="8449" max="8449" width="45" style="1" customWidth="1"/>
    <col min="8450" max="8453" width="15.58203125" style="1" customWidth="1"/>
    <col min="8454" max="8704" width="9" style="1"/>
    <col min="8705" max="8705" width="45" style="1" customWidth="1"/>
    <col min="8706" max="8709" width="15.58203125" style="1" customWidth="1"/>
    <col min="8710" max="8960" width="9" style="1"/>
    <col min="8961" max="8961" width="45" style="1" customWidth="1"/>
    <col min="8962" max="8965" width="15.58203125" style="1" customWidth="1"/>
    <col min="8966" max="9216" width="9" style="1"/>
    <col min="9217" max="9217" width="45" style="1" customWidth="1"/>
    <col min="9218" max="9221" width="15.58203125" style="1" customWidth="1"/>
    <col min="9222" max="9472" width="9" style="1"/>
    <col min="9473" max="9473" width="45" style="1" customWidth="1"/>
    <col min="9474" max="9477" width="15.58203125" style="1" customWidth="1"/>
    <col min="9478" max="9728" width="9" style="1"/>
    <col min="9729" max="9729" width="45" style="1" customWidth="1"/>
    <col min="9730" max="9733" width="15.58203125" style="1" customWidth="1"/>
    <col min="9734" max="9984" width="9" style="1"/>
    <col min="9985" max="9985" width="45" style="1" customWidth="1"/>
    <col min="9986" max="9989" width="15.58203125" style="1" customWidth="1"/>
    <col min="9990" max="10240" width="9" style="1"/>
    <col min="10241" max="10241" width="45" style="1" customWidth="1"/>
    <col min="10242" max="10245" width="15.58203125" style="1" customWidth="1"/>
    <col min="10246" max="10496" width="9" style="1"/>
    <col min="10497" max="10497" width="45" style="1" customWidth="1"/>
    <col min="10498" max="10501" width="15.58203125" style="1" customWidth="1"/>
    <col min="10502" max="10752" width="9" style="1"/>
    <col min="10753" max="10753" width="45" style="1" customWidth="1"/>
    <col min="10754" max="10757" width="15.58203125" style="1" customWidth="1"/>
    <col min="10758" max="11008" width="9" style="1"/>
    <col min="11009" max="11009" width="45" style="1" customWidth="1"/>
    <col min="11010" max="11013" width="15.58203125" style="1" customWidth="1"/>
    <col min="11014" max="11264" width="9" style="1"/>
    <col min="11265" max="11265" width="45" style="1" customWidth="1"/>
    <col min="11266" max="11269" width="15.58203125" style="1" customWidth="1"/>
    <col min="11270" max="11520" width="9" style="1"/>
    <col min="11521" max="11521" width="45" style="1" customWidth="1"/>
    <col min="11522" max="11525" width="15.58203125" style="1" customWidth="1"/>
    <col min="11526" max="11776" width="9" style="1"/>
    <col min="11777" max="11777" width="45" style="1" customWidth="1"/>
    <col min="11778" max="11781" width="15.58203125" style="1" customWidth="1"/>
    <col min="11782" max="12032" width="9" style="1"/>
    <col min="12033" max="12033" width="45" style="1" customWidth="1"/>
    <col min="12034" max="12037" width="15.58203125" style="1" customWidth="1"/>
    <col min="12038" max="12288" width="9" style="1"/>
    <col min="12289" max="12289" width="45" style="1" customWidth="1"/>
    <col min="12290" max="12293" width="15.58203125" style="1" customWidth="1"/>
    <col min="12294" max="12544" width="9" style="1"/>
    <col min="12545" max="12545" width="45" style="1" customWidth="1"/>
    <col min="12546" max="12549" width="15.58203125" style="1" customWidth="1"/>
    <col min="12550" max="12800" width="9" style="1"/>
    <col min="12801" max="12801" width="45" style="1" customWidth="1"/>
    <col min="12802" max="12805" width="15.58203125" style="1" customWidth="1"/>
    <col min="12806" max="13056" width="9" style="1"/>
    <col min="13057" max="13057" width="45" style="1" customWidth="1"/>
    <col min="13058" max="13061" width="15.58203125" style="1" customWidth="1"/>
    <col min="13062" max="13312" width="9" style="1"/>
    <col min="13313" max="13313" width="45" style="1" customWidth="1"/>
    <col min="13314" max="13317" width="15.58203125" style="1" customWidth="1"/>
    <col min="13318" max="13568" width="9" style="1"/>
    <col min="13569" max="13569" width="45" style="1" customWidth="1"/>
    <col min="13570" max="13573" width="15.58203125" style="1" customWidth="1"/>
    <col min="13574" max="13824" width="9" style="1"/>
    <col min="13825" max="13825" width="45" style="1" customWidth="1"/>
    <col min="13826" max="13829" width="15.58203125" style="1" customWidth="1"/>
    <col min="13830" max="14080" width="9" style="1"/>
    <col min="14081" max="14081" width="45" style="1" customWidth="1"/>
    <col min="14082" max="14085" width="15.58203125" style="1" customWidth="1"/>
    <col min="14086" max="14336" width="9" style="1"/>
    <col min="14337" max="14337" width="45" style="1" customWidth="1"/>
    <col min="14338" max="14341" width="15.58203125" style="1" customWidth="1"/>
    <col min="14342" max="14592" width="9" style="1"/>
    <col min="14593" max="14593" width="45" style="1" customWidth="1"/>
    <col min="14594" max="14597" width="15.58203125" style="1" customWidth="1"/>
    <col min="14598" max="14848" width="9" style="1"/>
    <col min="14849" max="14849" width="45" style="1" customWidth="1"/>
    <col min="14850" max="14853" width="15.58203125" style="1" customWidth="1"/>
    <col min="14854" max="15104" width="9" style="1"/>
    <col min="15105" max="15105" width="45" style="1" customWidth="1"/>
    <col min="15106" max="15109" width="15.58203125" style="1" customWidth="1"/>
    <col min="15110" max="15360" width="9" style="1"/>
    <col min="15361" max="15361" width="45" style="1" customWidth="1"/>
    <col min="15362" max="15365" width="15.58203125" style="1" customWidth="1"/>
    <col min="15366" max="15616" width="9" style="1"/>
    <col min="15617" max="15617" width="45" style="1" customWidth="1"/>
    <col min="15618" max="15621" width="15.58203125" style="1" customWidth="1"/>
    <col min="15622" max="15872" width="9" style="1"/>
    <col min="15873" max="15873" width="45" style="1" customWidth="1"/>
    <col min="15874" max="15877" width="15.58203125" style="1" customWidth="1"/>
    <col min="15878" max="16128" width="9" style="1"/>
    <col min="16129" max="16129" width="45" style="1" customWidth="1"/>
    <col min="16130" max="16133" width="15.58203125" style="1" customWidth="1"/>
    <col min="16134" max="16384" width="9" style="1"/>
  </cols>
  <sheetData>
    <row r="1" spans="1:16" s="2" customFormat="1" ht="13.5" thickBot="1">
      <c r="A1" s="279" t="s">
        <v>0</v>
      </c>
      <c r="B1" s="288" t="s">
        <v>1</v>
      </c>
      <c r="C1" s="289"/>
      <c r="D1" s="290" t="s">
        <v>2</v>
      </c>
      <c r="E1" s="291"/>
    </row>
    <row r="2" spans="1:16" s="2" customFormat="1" ht="33" customHeight="1" thickBot="1">
      <c r="A2" s="280"/>
      <c r="B2" s="5" t="s">
        <v>18</v>
      </c>
      <c r="C2" s="5" t="s">
        <v>10</v>
      </c>
      <c r="D2" s="5" t="s">
        <v>18</v>
      </c>
      <c r="E2" s="5" t="s">
        <v>10</v>
      </c>
    </row>
    <row r="3" spans="1:16" s="2" customFormat="1" ht="27" customHeight="1" thickBot="1">
      <c r="A3" s="281" t="s">
        <v>3</v>
      </c>
      <c r="B3" s="282"/>
      <c r="C3" s="282"/>
      <c r="D3" s="282"/>
      <c r="E3" s="283"/>
    </row>
    <row r="4" spans="1:16">
      <c r="A4" s="61" t="s">
        <v>65</v>
      </c>
      <c r="B4" s="8">
        <v>20755222</v>
      </c>
      <c r="C4" s="8">
        <v>15428879</v>
      </c>
      <c r="D4" s="13">
        <v>5013217.5551315183</v>
      </c>
      <c r="E4" s="14">
        <v>3852981.4703825787</v>
      </c>
      <c r="M4" s="45"/>
      <c r="N4" s="45"/>
      <c r="O4" s="45"/>
      <c r="P4" s="45"/>
    </row>
    <row r="5" spans="1:16">
      <c r="A5" s="7" t="s">
        <v>66</v>
      </c>
      <c r="B5" s="10">
        <v>1611489</v>
      </c>
      <c r="C5" s="10">
        <v>1399259</v>
      </c>
      <c r="D5" s="13">
        <v>389239.14881283056</v>
      </c>
      <c r="E5" s="14">
        <v>349430.37658575561</v>
      </c>
      <c r="M5" s="45"/>
      <c r="N5" s="45"/>
      <c r="O5" s="45"/>
      <c r="P5" s="45"/>
    </row>
    <row r="6" spans="1:16">
      <c r="A6" s="7" t="s">
        <v>214</v>
      </c>
      <c r="B6" s="10">
        <v>1565936</v>
      </c>
      <c r="C6" s="10">
        <v>1257314</v>
      </c>
      <c r="D6" s="13">
        <v>378236.27448612347</v>
      </c>
      <c r="E6" s="14">
        <v>313983.11856957345</v>
      </c>
      <c r="M6" s="45"/>
      <c r="N6" s="45"/>
      <c r="O6" s="45"/>
      <c r="P6" s="45"/>
    </row>
    <row r="7" spans="1:16">
      <c r="A7" s="7" t="s">
        <v>67</v>
      </c>
      <c r="B7" s="10">
        <v>1239360</v>
      </c>
      <c r="C7" s="10">
        <v>991383</v>
      </c>
      <c r="D7" s="13">
        <v>299356.08804135164</v>
      </c>
      <c r="E7" s="14">
        <v>247573.41923883726</v>
      </c>
      <c r="M7" s="45"/>
      <c r="N7" s="45"/>
      <c r="O7" s="45"/>
      <c r="P7" s="45"/>
    </row>
    <row r="8" spans="1:16">
      <c r="A8" s="7" t="s">
        <v>68</v>
      </c>
      <c r="B8" s="10">
        <v>1220011</v>
      </c>
      <c r="C8" s="10">
        <v>858656</v>
      </c>
      <c r="D8" s="13">
        <v>294681.52943165624</v>
      </c>
      <c r="E8" s="14">
        <v>214428.12905803614</v>
      </c>
      <c r="M8" s="45"/>
      <c r="N8" s="45"/>
      <c r="O8" s="45"/>
      <c r="P8" s="45"/>
    </row>
    <row r="9" spans="1:16">
      <c r="A9" s="7" t="s">
        <v>69</v>
      </c>
      <c r="B9" s="10">
        <v>19349</v>
      </c>
      <c r="C9" s="10">
        <v>132727</v>
      </c>
      <c r="D9" s="13">
        <v>4673.5586096954175</v>
      </c>
      <c r="E9" s="14">
        <v>33145.290180801116</v>
      </c>
      <c r="M9" s="45"/>
      <c r="N9" s="45"/>
      <c r="O9" s="45"/>
      <c r="P9" s="45"/>
    </row>
    <row r="10" spans="1:16">
      <c r="A10" s="7" t="s">
        <v>70</v>
      </c>
      <c r="B10" s="10">
        <v>358</v>
      </c>
      <c r="C10" s="10">
        <v>630</v>
      </c>
      <c r="D10" s="13">
        <v>86.471341271949939</v>
      </c>
      <c r="E10" s="14">
        <v>157.32694036559784</v>
      </c>
      <c r="M10" s="45"/>
      <c r="N10" s="45"/>
      <c r="O10" s="45"/>
      <c r="P10" s="45"/>
    </row>
    <row r="11" spans="1:16">
      <c r="A11" s="7" t="s">
        <v>71</v>
      </c>
      <c r="B11" s="10">
        <v>1239718</v>
      </c>
      <c r="C11" s="10">
        <v>992013</v>
      </c>
      <c r="D11" s="13">
        <v>299441.55938262359</v>
      </c>
      <c r="E11" s="14">
        <v>247730.74617920286</v>
      </c>
      <c r="M11" s="45"/>
      <c r="N11" s="45"/>
      <c r="O11" s="45"/>
      <c r="P11" s="45"/>
    </row>
    <row r="12" spans="1:16" ht="25">
      <c r="A12" s="7" t="s">
        <v>72</v>
      </c>
      <c r="B12" s="10">
        <v>1220369</v>
      </c>
      <c r="C12" s="10">
        <v>859151</v>
      </c>
      <c r="D12" s="13">
        <v>294768.00077292818</v>
      </c>
      <c r="E12" s="14">
        <v>214551.74308260911</v>
      </c>
      <c r="M12" s="45"/>
      <c r="N12" s="45"/>
      <c r="O12" s="45"/>
      <c r="P12" s="45"/>
    </row>
    <row r="13" spans="1:16" ht="25">
      <c r="A13" s="7" t="s">
        <v>73</v>
      </c>
      <c r="B13" s="10">
        <v>19349</v>
      </c>
      <c r="C13" s="10">
        <v>132862</v>
      </c>
      <c r="D13" s="13">
        <v>4673.5586096954175</v>
      </c>
      <c r="E13" s="14">
        <v>33179.00309659374</v>
      </c>
      <c r="M13" s="45"/>
      <c r="N13" s="45"/>
      <c r="O13" s="45"/>
      <c r="P13" s="45"/>
    </row>
    <row r="14" spans="1:16">
      <c r="A14" s="7" t="s">
        <v>74</v>
      </c>
      <c r="B14" s="12">
        <v>0.69613501575294257</v>
      </c>
      <c r="C14" s="12">
        <v>0.53641509968623824</v>
      </c>
      <c r="D14" s="18">
        <v>0.16814449306851104</v>
      </c>
      <c r="E14" s="19">
        <v>0.13395642285641748</v>
      </c>
      <c r="M14" s="45"/>
      <c r="N14" s="45"/>
      <c r="O14" s="45"/>
      <c r="P14" s="45"/>
    </row>
    <row r="15" spans="1:16" ht="25">
      <c r="A15" s="7" t="s">
        <v>75</v>
      </c>
      <c r="B15" s="10">
        <v>1752549394</v>
      </c>
      <c r="C15" s="10">
        <v>1600730479.893455</v>
      </c>
      <c r="D15" s="13">
        <v>1752549394</v>
      </c>
      <c r="E15" s="14">
        <v>1600730479.893455</v>
      </c>
      <c r="M15" s="45"/>
      <c r="N15" s="45"/>
      <c r="O15" s="45"/>
      <c r="P15" s="45"/>
    </row>
    <row r="16" spans="1:16">
      <c r="A16" s="7" t="s">
        <v>76</v>
      </c>
      <c r="B16" s="10">
        <v>2213651</v>
      </c>
      <c r="C16" s="10">
        <v>2520345</v>
      </c>
      <c r="D16" s="13">
        <v>534685.39407260693</v>
      </c>
      <c r="E16" s="14">
        <v>629393.91669163911</v>
      </c>
      <c r="M16" s="45"/>
      <c r="N16" s="45"/>
      <c r="O16" s="45"/>
      <c r="P16" s="45"/>
    </row>
    <row r="17" spans="1:16">
      <c r="A17" s="7" t="s">
        <v>77</v>
      </c>
      <c r="B17" s="57">
        <v>-5689534</v>
      </c>
      <c r="C17" s="57">
        <v>-1508476</v>
      </c>
      <c r="D17" s="58">
        <v>-1374250.3804255936</v>
      </c>
      <c r="E17" s="59">
        <v>-376704.62491259613</v>
      </c>
      <c r="M17" s="45"/>
      <c r="N17" s="45"/>
      <c r="O17" s="45"/>
      <c r="P17" s="45"/>
    </row>
    <row r="18" spans="1:16">
      <c r="A18" s="7" t="s">
        <v>78</v>
      </c>
      <c r="B18" s="57">
        <v>2510039</v>
      </c>
      <c r="C18" s="57">
        <v>-512864</v>
      </c>
      <c r="D18" s="58">
        <v>606274.96920364234</v>
      </c>
      <c r="E18" s="59">
        <v>-128075.11737089201</v>
      </c>
      <c r="M18" s="45"/>
      <c r="N18" s="45"/>
      <c r="O18" s="45"/>
      <c r="P18" s="45"/>
    </row>
    <row r="19" spans="1:16" ht="13" thickBot="1">
      <c r="A19" s="62" t="s">
        <v>79</v>
      </c>
      <c r="B19" s="57">
        <v>-965844</v>
      </c>
      <c r="C19" s="57">
        <v>499005</v>
      </c>
      <c r="D19" s="58">
        <v>-233290.0171493442</v>
      </c>
      <c r="E19" s="59">
        <v>124614.17440815103</v>
      </c>
      <c r="M19" s="45"/>
      <c r="N19" s="45"/>
      <c r="O19" s="45"/>
      <c r="P19" s="45"/>
    </row>
    <row r="20" spans="1:16" s="2" customFormat="1" ht="18" customHeight="1" thickBot="1">
      <c r="A20" s="3"/>
      <c r="B20" s="6" t="s">
        <v>48</v>
      </c>
      <c r="C20" s="6" t="s">
        <v>51</v>
      </c>
      <c r="D20" s="6" t="s">
        <v>48</v>
      </c>
      <c r="E20" s="6" t="s">
        <v>51</v>
      </c>
      <c r="M20" s="45"/>
      <c r="N20" s="45"/>
      <c r="O20" s="45"/>
      <c r="P20" s="45"/>
    </row>
    <row r="21" spans="1:16">
      <c r="A21" s="61" t="s">
        <v>80</v>
      </c>
      <c r="B21" s="8">
        <v>23248498</v>
      </c>
      <c r="C21" s="8">
        <v>18334911</v>
      </c>
      <c r="D21" s="13">
        <v>5263651.9652236914</v>
      </c>
      <c r="E21" s="14">
        <v>4629677.2971744565</v>
      </c>
      <c r="M21" s="45"/>
      <c r="N21" s="45"/>
      <c r="O21" s="45"/>
      <c r="P21" s="45"/>
    </row>
    <row r="22" spans="1:16">
      <c r="A22" s="7" t="s">
        <v>81</v>
      </c>
      <c r="B22" s="10">
        <v>5156082</v>
      </c>
      <c r="C22" s="10">
        <v>5090976</v>
      </c>
      <c r="D22" s="13">
        <v>1167379.5508060134</v>
      </c>
      <c r="E22" s="14">
        <v>1285502.6134383758</v>
      </c>
      <c r="M22" s="45"/>
      <c r="N22" s="45"/>
      <c r="O22" s="45"/>
      <c r="P22" s="45"/>
    </row>
    <row r="23" spans="1:16">
      <c r="A23" s="7" t="s">
        <v>91</v>
      </c>
      <c r="B23" s="10">
        <v>8951</v>
      </c>
      <c r="C23" s="10">
        <v>4397</v>
      </c>
      <c r="D23" s="13">
        <v>2025.5803296504255</v>
      </c>
      <c r="E23" s="14">
        <v>1110.2694240335327</v>
      </c>
      <c r="M23" s="45"/>
      <c r="N23" s="45"/>
      <c r="O23" s="45"/>
      <c r="P23" s="45"/>
    </row>
    <row r="24" spans="1:16">
      <c r="A24" s="7" t="s">
        <v>82</v>
      </c>
      <c r="B24" s="10">
        <v>28413531</v>
      </c>
      <c r="C24" s="10">
        <v>23430284</v>
      </c>
      <c r="D24" s="13">
        <v>6433058.0963593544</v>
      </c>
      <c r="E24" s="14">
        <v>5916290.1800368661</v>
      </c>
      <c r="M24" s="45"/>
      <c r="N24" s="45"/>
      <c r="O24" s="45"/>
      <c r="P24" s="45"/>
    </row>
    <row r="25" spans="1:16">
      <c r="A25" s="7" t="s">
        <v>83</v>
      </c>
      <c r="B25" s="10">
        <v>8762747</v>
      </c>
      <c r="C25" s="10">
        <v>15772945</v>
      </c>
      <c r="D25" s="13">
        <v>1983958.2955986233</v>
      </c>
      <c r="E25" s="14">
        <v>3982765.194555968</v>
      </c>
      <c r="M25" s="45"/>
      <c r="N25" s="45"/>
      <c r="O25" s="45"/>
      <c r="P25" s="45"/>
    </row>
    <row r="26" spans="1:16">
      <c r="A26" s="7" t="s">
        <v>84</v>
      </c>
      <c r="B26" s="10">
        <v>15677721</v>
      </c>
      <c r="C26" s="10">
        <v>14704825</v>
      </c>
      <c r="D26" s="13">
        <v>3549564.5225502625</v>
      </c>
      <c r="E26" s="14">
        <v>3713058.3541650884</v>
      </c>
      <c r="M26" s="45"/>
      <c r="N26" s="45"/>
      <c r="O26" s="45"/>
      <c r="P26" s="45"/>
    </row>
    <row r="27" spans="1:16">
      <c r="A27" s="7" t="s">
        <v>85</v>
      </c>
      <c r="B27" s="10">
        <v>461347</v>
      </c>
      <c r="C27" s="10">
        <v>507246</v>
      </c>
      <c r="D27" s="13">
        <v>104452.77123709473</v>
      </c>
      <c r="E27" s="14">
        <v>128082.72100598439</v>
      </c>
      <c r="M27" s="45"/>
      <c r="N27" s="45"/>
      <c r="O27" s="45"/>
      <c r="P27" s="45"/>
    </row>
    <row r="28" spans="1:16">
      <c r="A28" s="7" t="s">
        <v>86</v>
      </c>
      <c r="B28" s="10">
        <v>16139068</v>
      </c>
      <c r="C28" s="10">
        <v>15212071</v>
      </c>
      <c r="D28" s="13">
        <v>3654018.2937873569</v>
      </c>
      <c r="E28" s="14">
        <v>3841141.075171073</v>
      </c>
      <c r="M28" s="45"/>
      <c r="N28" s="45"/>
      <c r="O28" s="45"/>
      <c r="P28" s="45"/>
    </row>
    <row r="29" spans="1:16">
      <c r="A29" s="7" t="s">
        <v>87</v>
      </c>
      <c r="B29" s="10">
        <v>7431923</v>
      </c>
      <c r="C29" s="10">
        <v>4070063</v>
      </c>
      <c r="D29" s="13">
        <v>1682648.7502264082</v>
      </c>
      <c r="E29" s="14">
        <v>1027715.829608868</v>
      </c>
      <c r="M29" s="45"/>
      <c r="N29" s="45"/>
      <c r="O29" s="45"/>
      <c r="P29" s="45"/>
    </row>
    <row r="30" spans="1:16">
      <c r="A30" s="7" t="s">
        <v>88</v>
      </c>
      <c r="B30" s="10">
        <v>4842540</v>
      </c>
      <c r="C30" s="10">
        <v>4148150</v>
      </c>
      <c r="D30" s="13">
        <v>1096391.0523455895</v>
      </c>
      <c r="E30" s="14">
        <v>1047433.2752569249</v>
      </c>
      <c r="M30" s="45"/>
      <c r="N30" s="45"/>
      <c r="O30" s="45"/>
      <c r="P30" s="45"/>
    </row>
    <row r="31" spans="1:16" ht="13" thickBot="1">
      <c r="A31" s="62" t="s">
        <v>89</v>
      </c>
      <c r="B31" s="11">
        <v>12274463</v>
      </c>
      <c r="C31" s="11">
        <v>8218213</v>
      </c>
      <c r="D31" s="13">
        <v>2779039.8025719975</v>
      </c>
      <c r="E31" s="14">
        <v>2075149.1048657929</v>
      </c>
      <c r="M31" s="45"/>
      <c r="N31" s="45"/>
      <c r="O31" s="45"/>
      <c r="P31" s="45"/>
    </row>
    <row r="32" spans="1:16" ht="30" customHeight="1" thickBot="1">
      <c r="A32" s="284" t="s">
        <v>34</v>
      </c>
      <c r="B32" s="285"/>
      <c r="C32" s="285"/>
      <c r="D32" s="285"/>
      <c r="E32" s="286"/>
      <c r="M32" s="45"/>
      <c r="N32" s="45"/>
      <c r="O32" s="45"/>
      <c r="P32" s="45"/>
    </row>
    <row r="33" spans="1:16" ht="17.25" customHeight="1" thickBot="1">
      <c r="A33" s="292"/>
      <c r="B33" s="288" t="s">
        <v>1</v>
      </c>
      <c r="C33" s="289"/>
      <c r="D33" s="290" t="s">
        <v>2</v>
      </c>
      <c r="E33" s="291"/>
      <c r="M33" s="45"/>
      <c r="N33" s="45"/>
      <c r="O33" s="45"/>
      <c r="P33" s="45"/>
    </row>
    <row r="34" spans="1:16" ht="34.5" customHeight="1" thickBot="1">
      <c r="A34" s="293"/>
      <c r="B34" s="5" t="s">
        <v>18</v>
      </c>
      <c r="C34" s="5" t="s">
        <v>10</v>
      </c>
      <c r="D34" s="5" t="s">
        <v>18</v>
      </c>
      <c r="E34" s="5" t="s">
        <v>10</v>
      </c>
      <c r="M34" s="45"/>
      <c r="N34" s="45"/>
      <c r="O34" s="45"/>
      <c r="P34" s="45"/>
    </row>
    <row r="35" spans="1:16">
      <c r="A35" s="61" t="s">
        <v>65</v>
      </c>
      <c r="B35" s="8">
        <v>8845152</v>
      </c>
      <c r="C35" s="8">
        <v>7185271</v>
      </c>
      <c r="D35" s="13">
        <v>2136458.5396488006</v>
      </c>
      <c r="E35" s="14">
        <v>1794343.9716312054</v>
      </c>
      <c r="M35" s="45"/>
      <c r="N35" s="45"/>
      <c r="O35" s="45"/>
      <c r="P35" s="45"/>
    </row>
    <row r="36" spans="1:16">
      <c r="A36" s="7" t="s">
        <v>66</v>
      </c>
      <c r="B36" s="10">
        <v>81066</v>
      </c>
      <c r="C36" s="10">
        <v>9627</v>
      </c>
      <c r="D36" s="13">
        <v>19580.686456848867</v>
      </c>
      <c r="E36" s="14">
        <v>2404.1054839676353</v>
      </c>
      <c r="M36" s="45"/>
      <c r="N36" s="45"/>
      <c r="O36" s="45"/>
      <c r="P36" s="45"/>
    </row>
    <row r="37" spans="1:16">
      <c r="A37" s="7" t="s">
        <v>214</v>
      </c>
      <c r="B37" s="10">
        <v>1104642</v>
      </c>
      <c r="C37" s="10">
        <v>198799</v>
      </c>
      <c r="D37" s="13">
        <v>266815.29431656236</v>
      </c>
      <c r="E37" s="14">
        <v>49645.140345619817</v>
      </c>
      <c r="M37" s="45"/>
      <c r="N37" s="45"/>
      <c r="O37" s="45"/>
      <c r="P37" s="45"/>
    </row>
    <row r="38" spans="1:16">
      <c r="A38" s="7" t="s">
        <v>67</v>
      </c>
      <c r="B38" s="10">
        <v>1083429</v>
      </c>
      <c r="C38" s="10">
        <v>190477.5</v>
      </c>
      <c r="D38" s="13">
        <v>261691.5050361102</v>
      </c>
      <c r="E38" s="14">
        <v>47567.051243631999</v>
      </c>
      <c r="M38" s="45"/>
      <c r="N38" s="45"/>
      <c r="O38" s="45"/>
      <c r="P38" s="45"/>
    </row>
    <row r="39" spans="1:16">
      <c r="A39" s="7" t="s">
        <v>71</v>
      </c>
      <c r="B39" s="10">
        <v>1083429</v>
      </c>
      <c r="C39" s="10">
        <v>190477.5</v>
      </c>
      <c r="D39" s="13">
        <v>261691.5050361102</v>
      </c>
      <c r="E39" s="14">
        <v>47567.051243631999</v>
      </c>
      <c r="M39" s="45"/>
      <c r="N39" s="45"/>
      <c r="O39" s="45"/>
      <c r="P39" s="45"/>
    </row>
    <row r="40" spans="1:16">
      <c r="A40" s="7" t="s">
        <v>74</v>
      </c>
      <c r="B40" s="12">
        <v>0.61820169160949767</v>
      </c>
      <c r="C40" s="12">
        <v>0.1189941107466625</v>
      </c>
      <c r="D40" s="18">
        <v>0.14932047332419449</v>
      </c>
      <c r="E40" s="19">
        <v>2.9715840262377006E-2</v>
      </c>
      <c r="M40" s="45"/>
      <c r="N40" s="45"/>
      <c r="O40" s="45"/>
      <c r="P40" s="45"/>
    </row>
    <row r="41" spans="1:16" ht="25">
      <c r="A41" s="7" t="s">
        <v>75</v>
      </c>
      <c r="B41" s="10">
        <v>1752549394</v>
      </c>
      <c r="C41" s="10">
        <v>1600730479.893455</v>
      </c>
      <c r="D41" s="13">
        <v>1752549394</v>
      </c>
      <c r="E41" s="14">
        <v>1600730479.893455</v>
      </c>
      <c r="M41" s="45"/>
      <c r="N41" s="45"/>
      <c r="O41" s="45"/>
      <c r="P41" s="45"/>
    </row>
    <row r="42" spans="1:16">
      <c r="A42" s="7" t="s">
        <v>76</v>
      </c>
      <c r="B42" s="57">
        <v>-108837</v>
      </c>
      <c r="C42" s="57">
        <v>-222720</v>
      </c>
      <c r="D42" s="58">
        <v>-26288.495446969879</v>
      </c>
      <c r="E42" s="59">
        <v>-55618.819298771348</v>
      </c>
      <c r="M42" s="45"/>
      <c r="N42" s="45"/>
      <c r="O42" s="45"/>
      <c r="P42" s="45"/>
    </row>
    <row r="43" spans="1:16">
      <c r="A43" s="7" t="s">
        <v>77</v>
      </c>
      <c r="B43" s="57">
        <v>-3093550.1545600002</v>
      </c>
      <c r="C43" s="57">
        <v>-750374</v>
      </c>
      <c r="D43" s="58">
        <v>-747216.28814762924</v>
      </c>
      <c r="E43" s="59">
        <v>-187387.37388872239</v>
      </c>
      <c r="M43" s="45"/>
      <c r="N43" s="45"/>
      <c r="O43" s="45"/>
      <c r="P43" s="45"/>
    </row>
    <row r="44" spans="1:16">
      <c r="A44" s="7" t="s">
        <v>78</v>
      </c>
      <c r="B44" s="57">
        <v>2977951</v>
      </c>
      <c r="C44" s="57">
        <v>845266</v>
      </c>
      <c r="D44" s="58">
        <v>719294.46148643747</v>
      </c>
      <c r="E44" s="59">
        <v>211084.30726201177</v>
      </c>
      <c r="M44" s="45"/>
      <c r="N44" s="45"/>
      <c r="O44" s="45"/>
      <c r="P44" s="45"/>
    </row>
    <row r="45" spans="1:16" ht="13" thickBot="1">
      <c r="A45" s="62" t="s">
        <v>90</v>
      </c>
      <c r="B45" s="57">
        <v>-224436</v>
      </c>
      <c r="C45" s="57">
        <v>-127828</v>
      </c>
      <c r="D45" s="58">
        <v>-54210.284775730048</v>
      </c>
      <c r="E45" s="59">
        <v>-31921.885925481965</v>
      </c>
      <c r="M45" s="45"/>
      <c r="N45" s="45"/>
      <c r="O45" s="45"/>
      <c r="P45" s="45"/>
    </row>
    <row r="46" spans="1:16" ht="18" customHeight="1" thickBot="1">
      <c r="A46" s="4"/>
      <c r="B46" s="6" t="s">
        <v>48</v>
      </c>
      <c r="C46" s="6" t="s">
        <v>51</v>
      </c>
      <c r="D46" s="6" t="s">
        <v>48</v>
      </c>
      <c r="E46" s="6" t="s">
        <v>51</v>
      </c>
      <c r="M46" s="45"/>
      <c r="N46" s="45"/>
      <c r="O46" s="45"/>
      <c r="P46" s="45"/>
    </row>
    <row r="47" spans="1:16">
      <c r="A47" s="61" t="s">
        <v>80</v>
      </c>
      <c r="B47" s="8">
        <v>22230227.671429999</v>
      </c>
      <c r="C47" s="8">
        <v>17224617.10139</v>
      </c>
      <c r="D47" s="8">
        <v>5033107.1525606764</v>
      </c>
      <c r="E47" s="9">
        <v>4349321.289142237</v>
      </c>
      <c r="M47" s="45"/>
      <c r="N47" s="45"/>
      <c r="O47" s="45"/>
      <c r="P47" s="45"/>
    </row>
    <row r="48" spans="1:16">
      <c r="A48" s="7" t="s">
        <v>81</v>
      </c>
      <c r="B48" s="10">
        <v>1340746.71266</v>
      </c>
      <c r="C48" s="10">
        <v>1220568</v>
      </c>
      <c r="D48" s="15">
        <v>303556.1294738272</v>
      </c>
      <c r="E48" s="14">
        <v>308200.89387167635</v>
      </c>
      <c r="M48" s="45"/>
      <c r="N48" s="45"/>
      <c r="O48" s="45"/>
      <c r="P48" s="45"/>
    </row>
    <row r="49" spans="1:16">
      <c r="A49" s="7" t="s">
        <v>82</v>
      </c>
      <c r="B49" s="10">
        <v>23570975.384089999</v>
      </c>
      <c r="C49" s="10">
        <v>18445185.101390004</v>
      </c>
      <c r="D49" s="15">
        <v>5336662.5084427632</v>
      </c>
      <c r="E49" s="14">
        <v>4657522.1830139142</v>
      </c>
      <c r="M49" s="45"/>
      <c r="N49" s="45"/>
      <c r="O49" s="45"/>
      <c r="P49" s="45"/>
    </row>
    <row r="50" spans="1:16">
      <c r="A50" s="64" t="s">
        <v>83</v>
      </c>
      <c r="B50" s="10">
        <v>8762747</v>
      </c>
      <c r="C50" s="10">
        <v>15772945</v>
      </c>
      <c r="D50" s="15">
        <v>1983958.2955986233</v>
      </c>
      <c r="E50" s="14">
        <v>3982765.194555968</v>
      </c>
      <c r="M50" s="45"/>
      <c r="N50" s="45"/>
      <c r="O50" s="45"/>
      <c r="P50" s="45"/>
    </row>
    <row r="51" spans="1:16">
      <c r="A51" s="7" t="s">
        <v>86</v>
      </c>
      <c r="B51" s="10">
        <v>17344228.367729999</v>
      </c>
      <c r="C51" s="10">
        <v>16523680.839500001</v>
      </c>
      <c r="D51" s="15">
        <v>3926875.5549107948</v>
      </c>
      <c r="E51" s="14">
        <v>4172330.5909905815</v>
      </c>
      <c r="M51" s="45"/>
      <c r="N51" s="45"/>
      <c r="O51" s="45"/>
      <c r="P51" s="45"/>
    </row>
    <row r="52" spans="1:16">
      <c r="A52" s="7" t="s">
        <v>87</v>
      </c>
      <c r="B52" s="10">
        <v>4140154</v>
      </c>
      <c r="C52" s="10">
        <v>848392</v>
      </c>
      <c r="D52" s="15">
        <v>937365.06067741348</v>
      </c>
      <c r="E52" s="14">
        <v>214224.1749362422</v>
      </c>
      <c r="M52" s="45"/>
      <c r="N52" s="45"/>
      <c r="O52" s="45"/>
      <c r="P52" s="45"/>
    </row>
    <row r="53" spans="1:16">
      <c r="A53" s="7" t="s">
        <v>88</v>
      </c>
      <c r="B53" s="10">
        <v>2086592.9579400001</v>
      </c>
      <c r="C53" s="10">
        <v>1073112.2842399999</v>
      </c>
      <c r="D53" s="15">
        <v>472421.87962778483</v>
      </c>
      <c r="E53" s="14">
        <v>270967.42273060122</v>
      </c>
      <c r="M53" s="45"/>
      <c r="N53" s="45"/>
      <c r="O53" s="45"/>
      <c r="P53" s="45"/>
    </row>
    <row r="54" spans="1:16" ht="13" thickBot="1">
      <c r="A54" s="65" t="s">
        <v>89</v>
      </c>
      <c r="B54" s="11">
        <v>6226746.9579400001</v>
      </c>
      <c r="C54" s="11">
        <v>1921504.2842399999</v>
      </c>
      <c r="D54" s="16">
        <v>1409786.9403051983</v>
      </c>
      <c r="E54" s="17">
        <v>485190.59766684339</v>
      </c>
      <c r="M54" s="45"/>
      <c r="N54" s="45"/>
      <c r="O54" s="45"/>
      <c r="P54" s="45"/>
    </row>
    <row r="57" spans="1:16">
      <c r="A57" s="1" t="s">
        <v>101</v>
      </c>
    </row>
    <row r="58" spans="1:16" ht="25.5" customHeight="1">
      <c r="A58" s="278" t="s">
        <v>111</v>
      </c>
      <c r="B58" s="287"/>
      <c r="C58" s="287"/>
      <c r="D58" s="287"/>
      <c r="E58" s="287"/>
    </row>
    <row r="59" spans="1:16" ht="40.5" customHeight="1">
      <c r="A59" s="278" t="s">
        <v>112</v>
      </c>
      <c r="B59" s="278"/>
      <c r="C59" s="278"/>
      <c r="D59" s="278"/>
      <c r="E59" s="278"/>
    </row>
    <row r="64" spans="1:16">
      <c r="A64" s="75"/>
      <c r="B64" s="76"/>
      <c r="C64" s="76"/>
      <c r="D64" s="76"/>
      <c r="E64" s="76"/>
    </row>
    <row r="65" spans="1:5">
      <c r="A65" s="75"/>
      <c r="B65" s="75"/>
      <c r="C65" s="75"/>
      <c r="D65" s="75"/>
      <c r="E65" s="75"/>
    </row>
  </sheetData>
  <customSheetViews>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C75" sqref="C75"/>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7"/>
  <sheetViews>
    <sheetView topLeftCell="A22" workbookViewId="0">
      <selection activeCell="A38" sqref="A38"/>
    </sheetView>
  </sheetViews>
  <sheetFormatPr defaultColWidth="9" defaultRowHeight="12.5"/>
  <cols>
    <col min="1" max="1" width="46.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19</v>
      </c>
      <c r="C2" s="5" t="s">
        <v>12</v>
      </c>
      <c r="D2" s="5" t="s">
        <v>19</v>
      </c>
      <c r="E2" s="5" t="s">
        <v>12</v>
      </c>
    </row>
    <row r="3" spans="1:5" s="2" customFormat="1" ht="27" customHeight="1" thickBot="1">
      <c r="A3" s="281" t="s">
        <v>3</v>
      </c>
      <c r="B3" s="282"/>
      <c r="C3" s="282"/>
      <c r="D3" s="282"/>
      <c r="E3" s="283"/>
    </row>
    <row r="4" spans="1:5">
      <c r="A4" s="61" t="s">
        <v>65</v>
      </c>
      <c r="B4" s="46">
        <v>6454853</v>
      </c>
      <c r="C4" s="8">
        <v>5299075</v>
      </c>
      <c r="D4" s="47">
        <v>1546072.5748502994</v>
      </c>
      <c r="E4" s="14">
        <v>1333368.9799204872</v>
      </c>
    </row>
    <row r="5" spans="1:5">
      <c r="A5" s="7" t="s">
        <v>66</v>
      </c>
      <c r="B5" s="48">
        <v>565277</v>
      </c>
      <c r="C5" s="10">
        <v>510995</v>
      </c>
      <c r="D5" s="47">
        <v>135395.6886227545</v>
      </c>
      <c r="E5" s="14">
        <v>128578.07860701524</v>
      </c>
    </row>
    <row r="6" spans="1:5">
      <c r="A6" s="7" t="s">
        <v>214</v>
      </c>
      <c r="B6" s="48">
        <v>505595</v>
      </c>
      <c r="C6" s="10">
        <v>486740</v>
      </c>
      <c r="D6" s="47">
        <v>121100.59880239521</v>
      </c>
      <c r="E6" s="14">
        <v>122474.96351466961</v>
      </c>
    </row>
    <row r="7" spans="1:5">
      <c r="A7" s="7" t="s">
        <v>67</v>
      </c>
      <c r="B7" s="48">
        <v>400154</v>
      </c>
      <c r="C7" s="10">
        <v>387971</v>
      </c>
      <c r="D7" s="47">
        <v>95845.269461077842</v>
      </c>
      <c r="E7" s="14">
        <v>97622.414574002309</v>
      </c>
    </row>
    <row r="8" spans="1:5">
      <c r="A8" s="7" t="s">
        <v>68</v>
      </c>
      <c r="B8" s="48">
        <v>386857</v>
      </c>
      <c r="C8" s="10">
        <v>382471</v>
      </c>
      <c r="D8" s="47">
        <v>92660.359281437137</v>
      </c>
      <c r="E8" s="14">
        <v>96238.488249207381</v>
      </c>
    </row>
    <row r="9" spans="1:5">
      <c r="A9" s="7" t="s">
        <v>69</v>
      </c>
      <c r="B9" s="48">
        <v>13297</v>
      </c>
      <c r="C9" s="10">
        <v>5500</v>
      </c>
      <c r="D9" s="47">
        <v>3184.9101796407185</v>
      </c>
      <c r="E9" s="14">
        <v>1383.9263247949273</v>
      </c>
    </row>
    <row r="10" spans="1:5">
      <c r="A10" s="7" t="s">
        <v>70</v>
      </c>
      <c r="B10" s="57">
        <v>-9733</v>
      </c>
      <c r="C10" s="57">
        <v>121</v>
      </c>
      <c r="D10" s="58">
        <v>-2331.2574850299402</v>
      </c>
      <c r="E10" s="59">
        <v>30.4463791454884</v>
      </c>
    </row>
    <row r="11" spans="1:5">
      <c r="A11" s="7" t="s">
        <v>71</v>
      </c>
      <c r="B11" s="48">
        <v>390421</v>
      </c>
      <c r="C11" s="10">
        <v>388092</v>
      </c>
      <c r="D11" s="47">
        <v>93514.011976047914</v>
      </c>
      <c r="E11" s="14">
        <v>97652.8609531478</v>
      </c>
    </row>
    <row r="12" spans="1:5" ht="25">
      <c r="A12" s="7" t="s">
        <v>72</v>
      </c>
      <c r="B12" s="48">
        <v>377124</v>
      </c>
      <c r="C12" s="10">
        <v>382592</v>
      </c>
      <c r="D12" s="47">
        <v>90329.101796407194</v>
      </c>
      <c r="E12" s="14">
        <v>96268.934628352872</v>
      </c>
    </row>
    <row r="13" spans="1:5" ht="25">
      <c r="A13" s="7" t="s">
        <v>73</v>
      </c>
      <c r="B13" s="48">
        <v>13297</v>
      </c>
      <c r="C13" s="10">
        <v>5500</v>
      </c>
      <c r="D13" s="47">
        <v>3184.9101796407185</v>
      </c>
      <c r="E13" s="14">
        <v>1383.9263247949273</v>
      </c>
    </row>
    <row r="14" spans="1:5">
      <c r="A14" s="7" t="s">
        <v>74</v>
      </c>
      <c r="B14" s="49">
        <v>0.2207395702080851</v>
      </c>
      <c r="C14" s="12">
        <v>0.21823693033099187</v>
      </c>
      <c r="D14" s="50">
        <v>5.2871753343253919E-2</v>
      </c>
      <c r="E14" s="19">
        <v>5.4913424168635663E-2</v>
      </c>
    </row>
    <row r="15" spans="1:5" ht="25">
      <c r="A15" s="7" t="s">
        <v>75</v>
      </c>
      <c r="B15" s="48">
        <v>1752549394</v>
      </c>
      <c r="C15" s="10">
        <v>1752549394</v>
      </c>
      <c r="D15" s="47">
        <v>1752549394</v>
      </c>
      <c r="E15" s="14">
        <v>1752549394</v>
      </c>
    </row>
    <row r="16" spans="1:5">
      <c r="A16" s="7" t="s">
        <v>76</v>
      </c>
      <c r="B16" s="48">
        <v>254483</v>
      </c>
      <c r="C16" s="10">
        <v>37740</v>
      </c>
      <c r="D16" s="47">
        <v>60954.011976047907</v>
      </c>
      <c r="E16" s="14">
        <v>9496.2508177746458</v>
      </c>
    </row>
    <row r="17" spans="1:5">
      <c r="A17" s="7" t="s">
        <v>77</v>
      </c>
      <c r="B17" s="57">
        <v>-867609</v>
      </c>
      <c r="C17" s="57">
        <v>-517779</v>
      </c>
      <c r="D17" s="58">
        <v>-207810.53892215568</v>
      </c>
      <c r="E17" s="59">
        <v>-130285.08882290775</v>
      </c>
    </row>
    <row r="18" spans="1:5">
      <c r="A18" s="7" t="s">
        <v>78</v>
      </c>
      <c r="B18" s="57">
        <v>649358</v>
      </c>
      <c r="C18" s="57">
        <v>-141794</v>
      </c>
      <c r="D18" s="58">
        <v>155534.85029940121</v>
      </c>
      <c r="E18" s="59">
        <v>-35678.627145085804</v>
      </c>
    </row>
    <row r="19" spans="1:5" ht="13" thickBot="1">
      <c r="A19" s="62" t="s">
        <v>79</v>
      </c>
      <c r="B19" s="57">
        <v>36232</v>
      </c>
      <c r="C19" s="57">
        <v>-621833</v>
      </c>
      <c r="D19" s="58">
        <v>8678.3233532934137</v>
      </c>
      <c r="E19" s="59">
        <v>-156467.46515021889</v>
      </c>
    </row>
    <row r="20" spans="1:5" s="2" customFormat="1" ht="18" customHeight="1" thickBot="1">
      <c r="A20" s="3"/>
      <c r="B20" s="6" t="s">
        <v>50</v>
      </c>
      <c r="C20" s="6" t="s">
        <v>48</v>
      </c>
      <c r="D20" s="6" t="s">
        <v>50</v>
      </c>
      <c r="E20" s="6" t="s">
        <v>48</v>
      </c>
    </row>
    <row r="21" spans="1:5">
      <c r="A21" s="61" t="s">
        <v>80</v>
      </c>
      <c r="B21" s="46">
        <v>23446281</v>
      </c>
      <c r="C21" s="8">
        <v>23248498</v>
      </c>
      <c r="D21" s="47">
        <v>5633958.333333333</v>
      </c>
      <c r="E21" s="14">
        <v>5263651.9652236914</v>
      </c>
    </row>
    <row r="22" spans="1:5">
      <c r="A22" s="7" t="s">
        <v>81</v>
      </c>
      <c r="B22" s="48">
        <v>5395360</v>
      </c>
      <c r="C22" s="10">
        <v>5156082</v>
      </c>
      <c r="D22" s="47">
        <v>1296462.8988850443</v>
      </c>
      <c r="E22" s="14">
        <v>1167379.5508060134</v>
      </c>
    </row>
    <row r="23" spans="1:5">
      <c r="A23" s="7" t="s">
        <v>91</v>
      </c>
      <c r="B23" s="48">
        <v>10846</v>
      </c>
      <c r="C23" s="10">
        <v>8951</v>
      </c>
      <c r="D23" s="47">
        <v>2606.2091503267975</v>
      </c>
      <c r="E23" s="14">
        <v>2025.5803296504255</v>
      </c>
    </row>
    <row r="24" spans="1:5">
      <c r="A24" s="7" t="s">
        <v>82</v>
      </c>
      <c r="B24" s="48">
        <v>28852487</v>
      </c>
      <c r="C24" s="10">
        <v>28413531</v>
      </c>
      <c r="D24" s="47">
        <v>6933027.4413687047</v>
      </c>
      <c r="E24" s="14">
        <v>6433058.0963593544</v>
      </c>
    </row>
    <row r="25" spans="1:5">
      <c r="A25" s="7" t="s">
        <v>83</v>
      </c>
      <c r="B25" s="48">
        <v>8762747</v>
      </c>
      <c r="C25" s="10">
        <v>8762747</v>
      </c>
      <c r="D25" s="47">
        <v>2105619.7135717031</v>
      </c>
      <c r="E25" s="14">
        <v>1983958.2955986233</v>
      </c>
    </row>
    <row r="26" spans="1:5">
      <c r="A26" s="7" t="s">
        <v>84</v>
      </c>
      <c r="B26" s="48">
        <v>16054855</v>
      </c>
      <c r="C26" s="10">
        <v>15677721</v>
      </c>
      <c r="D26" s="47">
        <f>3857857.35332564-1</f>
        <v>3857856.3533256399</v>
      </c>
      <c r="E26" s="14">
        <v>3549564.5225502625</v>
      </c>
    </row>
    <row r="27" spans="1:5">
      <c r="A27" s="7" t="s">
        <v>85</v>
      </c>
      <c r="B27" s="48">
        <v>474598</v>
      </c>
      <c r="C27" s="10">
        <v>461347</v>
      </c>
      <c r="D27" s="47">
        <v>114042.19530949635</v>
      </c>
      <c r="E27" s="14">
        <v>104452.77123709473</v>
      </c>
    </row>
    <row r="28" spans="1:5">
      <c r="A28" s="7" t="s">
        <v>86</v>
      </c>
      <c r="B28" s="48">
        <v>16529453</v>
      </c>
      <c r="C28" s="10">
        <v>16139068</v>
      </c>
      <c r="D28" s="47">
        <f>3971898.54863514-1</f>
        <v>3971897.5486351401</v>
      </c>
      <c r="E28" s="14">
        <v>3654018.2937873569</v>
      </c>
    </row>
    <row r="29" spans="1:5">
      <c r="A29" s="7" t="s">
        <v>87</v>
      </c>
      <c r="B29" s="48">
        <v>8087577</v>
      </c>
      <c r="C29" s="10">
        <v>7431923</v>
      </c>
      <c r="D29" s="47">
        <v>1943381.6320645905</v>
      </c>
      <c r="E29" s="14">
        <v>1682648.7502264082</v>
      </c>
    </row>
    <row r="30" spans="1:5">
      <c r="A30" s="7" t="s">
        <v>88</v>
      </c>
      <c r="B30" s="48">
        <v>4235457</v>
      </c>
      <c r="C30" s="10">
        <v>4842540</v>
      </c>
      <c r="D30" s="47">
        <v>1017747.2606689734</v>
      </c>
      <c r="E30" s="14">
        <v>1096391.0523455895</v>
      </c>
    </row>
    <row r="31" spans="1:5" ht="13" thickBot="1">
      <c r="A31" s="62" t="s">
        <v>89</v>
      </c>
      <c r="B31" s="51">
        <v>12323034</v>
      </c>
      <c r="C31" s="11">
        <v>12274463</v>
      </c>
      <c r="D31" s="47">
        <v>2961128.8927335641</v>
      </c>
      <c r="E31" s="14">
        <v>2779039.8025719975</v>
      </c>
    </row>
    <row r="32" spans="1:5" ht="30" customHeight="1" thickBot="1">
      <c r="A32" s="284" t="s">
        <v>34</v>
      </c>
      <c r="B32" s="285"/>
      <c r="C32" s="285"/>
      <c r="D32" s="285"/>
      <c r="E32" s="286"/>
    </row>
    <row r="33" spans="1:5" ht="17.25" customHeight="1" thickBot="1">
      <c r="A33" s="292"/>
      <c r="B33" s="288" t="s">
        <v>1</v>
      </c>
      <c r="C33" s="289"/>
      <c r="D33" s="290" t="s">
        <v>2</v>
      </c>
      <c r="E33" s="291"/>
    </row>
    <row r="34" spans="1:5" ht="31.5" thickBot="1">
      <c r="A34" s="293"/>
      <c r="B34" s="5" t="s">
        <v>19</v>
      </c>
      <c r="C34" s="5" t="s">
        <v>12</v>
      </c>
      <c r="D34" s="5" t="s">
        <v>19</v>
      </c>
      <c r="E34" s="5" t="s">
        <v>12</v>
      </c>
    </row>
    <row r="35" spans="1:5">
      <c r="A35" s="61" t="s">
        <v>65</v>
      </c>
      <c r="B35" s="46">
        <v>2664776.2889999999</v>
      </c>
      <c r="C35" s="8">
        <v>2193987.9513599998</v>
      </c>
      <c r="D35" s="47">
        <v>638269.7698203593</v>
      </c>
      <c r="E35" s="14">
        <v>552057.76039454469</v>
      </c>
    </row>
    <row r="36" spans="1:5">
      <c r="A36" s="7" t="s">
        <v>66</v>
      </c>
      <c r="B36" s="48">
        <v>2946.2315299999964</v>
      </c>
      <c r="C36" s="10">
        <v>43089.457520000142</v>
      </c>
      <c r="D36" s="47">
        <v>705.68419880239435</v>
      </c>
      <c r="E36" s="14">
        <v>10842.29719692017</v>
      </c>
    </row>
    <row r="37" spans="1:5">
      <c r="A37" s="7" t="s">
        <v>214</v>
      </c>
      <c r="B37" s="57">
        <v>-45371.716699999997</v>
      </c>
      <c r="C37" s="57">
        <v>44683.307670000147</v>
      </c>
      <c r="D37" s="58">
        <v>-10867.477053892215</v>
      </c>
      <c r="E37" s="59">
        <v>11243.34650244078</v>
      </c>
    </row>
    <row r="38" spans="1:5">
      <c r="A38" s="7" t="s">
        <v>67</v>
      </c>
      <c r="B38" s="57">
        <v>-60349.8897</v>
      </c>
      <c r="C38" s="57">
        <v>36234.591820000154</v>
      </c>
      <c r="D38" s="58">
        <v>-14455.063401197605</v>
      </c>
      <c r="E38" s="59">
        <v>9117.4555432540274</v>
      </c>
    </row>
    <row r="39" spans="1:5">
      <c r="A39" s="7" t="s">
        <v>70</v>
      </c>
      <c r="B39" s="57">
        <v>-9586.3252899999989</v>
      </c>
      <c r="C39" s="10">
        <v>0</v>
      </c>
      <c r="D39" s="58">
        <v>-2296.1258179640718</v>
      </c>
      <c r="E39" s="14">
        <v>0</v>
      </c>
    </row>
    <row r="40" spans="1:5">
      <c r="A40" s="7" t="s">
        <v>71</v>
      </c>
      <c r="B40" s="57">
        <v>-69936.214989999993</v>
      </c>
      <c r="C40" s="10">
        <v>36234.591820000154</v>
      </c>
      <c r="D40" s="58">
        <v>-16751.189219161675</v>
      </c>
      <c r="E40" s="14">
        <v>9117.4555432540274</v>
      </c>
    </row>
    <row r="41" spans="1:5">
      <c r="A41" s="7" t="s">
        <v>74</v>
      </c>
      <c r="B41" s="80">
        <v>-3.4435485759552867E-2</v>
      </c>
      <c r="C41" s="12">
        <v>2.0675361244625871E-2</v>
      </c>
      <c r="D41" s="81">
        <v>-8.2480205412102676E-3</v>
      </c>
      <c r="E41" s="19">
        <v>5.2023957638331914E-3</v>
      </c>
    </row>
    <row r="42" spans="1:5" ht="25">
      <c r="A42" s="7" t="s">
        <v>75</v>
      </c>
      <c r="B42" s="48">
        <v>1752549394</v>
      </c>
      <c r="C42" s="10">
        <v>1752549394</v>
      </c>
      <c r="D42" s="47">
        <v>1752549394</v>
      </c>
      <c r="E42" s="14">
        <v>1752549394</v>
      </c>
    </row>
    <row r="43" spans="1:5">
      <c r="A43" s="7" t="s">
        <v>76</v>
      </c>
      <c r="B43" s="57">
        <v>-54774.760810000414</v>
      </c>
      <c r="C43" s="57">
        <v>-345054.01066999964</v>
      </c>
      <c r="D43" s="58">
        <v>-13119.703188024052</v>
      </c>
      <c r="E43" s="59">
        <v>-86823.514334960404</v>
      </c>
    </row>
    <row r="44" spans="1:5">
      <c r="A44" s="7" t="s">
        <v>77</v>
      </c>
      <c r="B44" s="57">
        <v>-1234801.9837499999</v>
      </c>
      <c r="C44" s="57">
        <v>-186838.71199000001</v>
      </c>
      <c r="D44" s="58">
        <v>-295760.95419161674</v>
      </c>
      <c r="E44" s="59">
        <v>-47012.911275225204</v>
      </c>
    </row>
    <row r="45" spans="1:5">
      <c r="A45" s="7" t="s">
        <v>78</v>
      </c>
      <c r="B45" s="57">
        <v>658037</v>
      </c>
      <c r="C45" s="57">
        <v>-2857.6684</v>
      </c>
      <c r="D45" s="58">
        <v>157613.65269461079</v>
      </c>
      <c r="E45" s="59">
        <v>-719.05500478083638</v>
      </c>
    </row>
    <row r="46" spans="1:5" ht="13" thickBot="1">
      <c r="A46" s="62" t="s">
        <v>90</v>
      </c>
      <c r="B46" s="57">
        <v>-631540</v>
      </c>
      <c r="C46" s="57">
        <v>-534750.99105999968</v>
      </c>
      <c r="D46" s="58">
        <v>-151267.06586826348</v>
      </c>
      <c r="E46" s="59">
        <v>-134555.63158874735</v>
      </c>
    </row>
    <row r="47" spans="1:5" ht="18" customHeight="1" thickBot="1">
      <c r="A47" s="4"/>
      <c r="B47" s="6" t="s">
        <v>50</v>
      </c>
      <c r="C47" s="6" t="s">
        <v>48</v>
      </c>
      <c r="D47" s="6" t="s">
        <v>50</v>
      </c>
      <c r="E47" s="6" t="s">
        <v>48</v>
      </c>
    </row>
    <row r="48" spans="1:5">
      <c r="A48" s="61" t="s">
        <v>80</v>
      </c>
      <c r="B48" s="46">
        <v>22504427.33884</v>
      </c>
      <c r="C48" s="8">
        <v>22230227.671429999</v>
      </c>
      <c r="D48" s="46">
        <v>5407638.2494329102</v>
      </c>
      <c r="E48" s="9">
        <v>5033107.1525606764</v>
      </c>
    </row>
    <row r="49" spans="1:6">
      <c r="A49" s="7" t="s">
        <v>81</v>
      </c>
      <c r="B49" s="48">
        <v>1890684.0461199998</v>
      </c>
      <c r="C49" s="10">
        <v>1340746.71266</v>
      </c>
      <c r="D49" s="52">
        <v>454316.62007881579</v>
      </c>
      <c r="E49" s="14">
        <v>303556.1294738272</v>
      </c>
    </row>
    <row r="50" spans="1:6">
      <c r="A50" s="7" t="s">
        <v>82</v>
      </c>
      <c r="B50" s="48">
        <v>24395111.384959999</v>
      </c>
      <c r="C50" s="10">
        <v>23570975.384089999</v>
      </c>
      <c r="D50" s="52">
        <v>5861954.8695117263</v>
      </c>
      <c r="E50" s="14">
        <v>5336662.5084427632</v>
      </c>
    </row>
    <row r="51" spans="1:6">
      <c r="A51" s="64" t="s">
        <v>83</v>
      </c>
      <c r="B51" s="48">
        <v>8762746.9700000007</v>
      </c>
      <c r="C51" s="10">
        <v>8762747</v>
      </c>
      <c r="D51" s="52">
        <v>2105619.7063629376</v>
      </c>
      <c r="E51" s="14">
        <v>1983958.2955986233</v>
      </c>
      <c r="F51" s="45"/>
    </row>
    <row r="52" spans="1:6">
      <c r="A52" s="7" t="s">
        <v>86</v>
      </c>
      <c r="B52" s="48">
        <v>17274292.170600001</v>
      </c>
      <c r="C52" s="10">
        <v>17344228.367729999</v>
      </c>
      <c r="D52" s="52">
        <v>4150877.5880911192</v>
      </c>
      <c r="E52" s="14">
        <v>3926875.5549107948</v>
      </c>
    </row>
    <row r="53" spans="1:6">
      <c r="A53" s="7" t="s">
        <v>87</v>
      </c>
      <c r="B53" s="48">
        <v>4749368.2019500015</v>
      </c>
      <c r="C53" s="10">
        <v>4140154</v>
      </c>
      <c r="D53" s="52">
        <v>1141236.1115796813</v>
      </c>
      <c r="E53" s="14">
        <v>937365.06067741348</v>
      </c>
    </row>
    <row r="54" spans="1:6">
      <c r="A54" s="7" t="s">
        <v>88</v>
      </c>
      <c r="B54" s="48">
        <v>2371451.0824399996</v>
      </c>
      <c r="C54" s="10">
        <v>2086592.9579400001</v>
      </c>
      <c r="D54" s="52">
        <v>569841.1866685889</v>
      </c>
      <c r="E54" s="14">
        <v>472421.87962778483</v>
      </c>
    </row>
    <row r="55" spans="1:6" ht="13" thickBot="1">
      <c r="A55" s="65" t="s">
        <v>89</v>
      </c>
      <c r="B55" s="51">
        <v>7120819.2843900006</v>
      </c>
      <c r="C55" s="11">
        <v>6226746.9579400001</v>
      </c>
      <c r="D55" s="53">
        <v>1711077.2982482701</v>
      </c>
      <c r="E55" s="17">
        <v>1409786.9403051983</v>
      </c>
    </row>
    <row r="58" spans="1:6">
      <c r="A58" s="1" t="s">
        <v>113</v>
      </c>
    </row>
    <row r="59" spans="1:6" ht="25.5" customHeight="1">
      <c r="A59" s="278" t="s">
        <v>114</v>
      </c>
      <c r="B59" s="287"/>
      <c r="C59" s="287"/>
      <c r="D59" s="287"/>
      <c r="E59" s="287"/>
    </row>
    <row r="60" spans="1:6" ht="38.25" customHeight="1">
      <c r="A60" s="278" t="s">
        <v>115</v>
      </c>
      <c r="B60" s="278"/>
      <c r="C60" s="278"/>
      <c r="D60" s="278"/>
      <c r="E60" s="278"/>
    </row>
    <row r="66" spans="1:5">
      <c r="A66" s="75"/>
      <c r="B66" s="76"/>
      <c r="C66" s="76"/>
      <c r="D66" s="76"/>
      <c r="E66" s="76"/>
    </row>
    <row r="67" spans="1:5">
      <c r="A67" s="75"/>
      <c r="B67" s="75"/>
      <c r="C67" s="75"/>
      <c r="D67" s="75"/>
      <c r="E67" s="75"/>
    </row>
  </sheetData>
  <customSheetViews>
    <customSheetView guid="{0BEBA397-9DCB-486C-80C9-7AF2B6BDE866}" fitToPage="1">
      <selection activeCell="B10" sqref="B10:E10"/>
      <pageMargins left="0.70866141732283472" right="0.70866141732283472" top="0.74803149606299213" bottom="0.74803149606299213" header="0.31496062992125984" footer="0.31496062992125984"/>
      <pageSetup paperSize="9" scale="58" orientation="portrait" copies="2" r:id="rId1"/>
    </customSheetView>
    <customSheetView guid="{E7377946-C371-4E79-B472-A70E0D2EC8FD}" fitToPage="1">
      <selection activeCell="D26" sqref="D26"/>
      <pageMargins left="0.70866141732283472" right="0.70866141732283472" top="0.74803149606299213" bottom="0.74803149606299213" header="0.31496062992125984" footer="0.31496062992125984"/>
      <pageSetup paperSize="9" scale="58" orientation="portrait" copies="2" r:id="rId2"/>
    </customSheetView>
    <customSheetView guid="{D7A25FDD-A3C9-44FD-A742-E66110121BF7}" fitToPage="1">
      <selection activeCell="B10" sqref="B10:E10"/>
      <pageMargins left="0.70866141732283472" right="0.70866141732283472" top="0.74803149606299213" bottom="0.74803149606299213" header="0.31496062992125984" footer="0.31496062992125984"/>
      <pageSetup paperSize="9" scale="73" orientation="portrait" copies="2"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copies="2"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5"/>
  <sheetViews>
    <sheetView workbookViewId="0">
      <selection activeCell="A38" sqref="A38"/>
    </sheetView>
  </sheetViews>
  <sheetFormatPr defaultColWidth="9" defaultRowHeight="12.5"/>
  <cols>
    <col min="1" max="1" width="46.58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20</v>
      </c>
      <c r="C2" s="5" t="s">
        <v>14</v>
      </c>
      <c r="D2" s="5" t="s">
        <v>20</v>
      </c>
      <c r="E2" s="5" t="s">
        <v>14</v>
      </c>
    </row>
    <row r="3" spans="1:5" s="2" customFormat="1" ht="27" customHeight="1" thickBot="1">
      <c r="A3" s="281" t="s">
        <v>3</v>
      </c>
      <c r="B3" s="282"/>
      <c r="C3" s="282"/>
      <c r="D3" s="282"/>
      <c r="E3" s="283"/>
    </row>
    <row r="4" spans="1:5">
      <c r="A4" s="61" t="s">
        <v>65</v>
      </c>
      <c r="B4" s="46">
        <v>12313986</v>
      </c>
      <c r="C4" s="8">
        <v>10331144</v>
      </c>
      <c r="D4" s="13">
        <v>2914828.859536998</v>
      </c>
      <c r="E4" s="14">
        <v>2604074.3074635142</v>
      </c>
    </row>
    <row r="5" spans="1:5">
      <c r="A5" s="7" t="s">
        <v>66</v>
      </c>
      <c r="B5" s="48">
        <v>1256117</v>
      </c>
      <c r="C5" s="10">
        <v>938078</v>
      </c>
      <c r="D5" s="13">
        <v>297333.94877621555</v>
      </c>
      <c r="E5" s="14">
        <v>236452.49918080308</v>
      </c>
    </row>
    <row r="6" spans="1:5">
      <c r="A6" s="7" t="s">
        <v>214</v>
      </c>
      <c r="B6" s="48">
        <v>1140665</v>
      </c>
      <c r="C6" s="10">
        <v>914865</v>
      </c>
      <c r="D6" s="13">
        <v>270005.4443024192</v>
      </c>
      <c r="E6" s="14">
        <v>230601.41658054598</v>
      </c>
    </row>
    <row r="7" spans="1:5">
      <c r="A7" s="7" t="s">
        <v>67</v>
      </c>
      <c r="B7" s="48">
        <v>888015</v>
      </c>
      <c r="C7" s="10">
        <v>727947</v>
      </c>
      <c r="D7" s="13">
        <v>210200.96577190742</v>
      </c>
      <c r="E7" s="14">
        <v>183486.75421571347</v>
      </c>
    </row>
    <row r="8" spans="1:5">
      <c r="A8" s="7" t="s">
        <v>68</v>
      </c>
      <c r="B8" s="48">
        <v>854847</v>
      </c>
      <c r="C8" s="10">
        <v>704033</v>
      </c>
      <c r="D8" s="13">
        <v>202349.80826587134</v>
      </c>
      <c r="E8" s="14">
        <v>177458.977138104</v>
      </c>
    </row>
    <row r="9" spans="1:5">
      <c r="A9" s="7" t="s">
        <v>69</v>
      </c>
      <c r="B9" s="48">
        <v>33168</v>
      </c>
      <c r="C9" s="10">
        <v>23914</v>
      </c>
      <c r="D9" s="13">
        <v>7851.1575060360747</v>
      </c>
      <c r="E9" s="14">
        <v>6027.7770776094576</v>
      </c>
    </row>
    <row r="10" spans="1:5">
      <c r="A10" s="7" t="s">
        <v>70</v>
      </c>
      <c r="B10" s="57">
        <v>-23537</v>
      </c>
      <c r="C10" s="57">
        <v>151</v>
      </c>
      <c r="D10" s="58">
        <v>-5571.4150452113818</v>
      </c>
      <c r="E10" s="59">
        <v>38.061149900436064</v>
      </c>
    </row>
    <row r="11" spans="1:5">
      <c r="A11" s="7" t="s">
        <v>71</v>
      </c>
      <c r="B11" s="48">
        <v>864478</v>
      </c>
      <c r="C11" s="10">
        <v>728098</v>
      </c>
      <c r="D11" s="13">
        <v>204629.55072669603</v>
      </c>
      <c r="E11" s="14">
        <v>183524.8153656139</v>
      </c>
    </row>
    <row r="12" spans="1:5" ht="25">
      <c r="A12" s="7" t="s">
        <v>72</v>
      </c>
      <c r="B12" s="48">
        <v>831308</v>
      </c>
      <c r="C12" s="10">
        <v>704184</v>
      </c>
      <c r="D12" s="13">
        <v>196777.91980305829</v>
      </c>
      <c r="E12" s="14">
        <v>177497.03828800443</v>
      </c>
    </row>
    <row r="13" spans="1:5" ht="25">
      <c r="A13" s="7" t="s">
        <v>73</v>
      </c>
      <c r="B13" s="48">
        <v>33170</v>
      </c>
      <c r="C13" s="10">
        <v>23914</v>
      </c>
      <c r="D13" s="13">
        <v>7851.630923637741</v>
      </c>
      <c r="E13" s="14">
        <v>6027.7770776094576</v>
      </c>
    </row>
    <row r="14" spans="1:5">
      <c r="A14" s="7" t="s">
        <v>74</v>
      </c>
      <c r="B14" s="49">
        <v>0.48777341336377766</v>
      </c>
      <c r="C14" s="12">
        <v>0.4017193480596416</v>
      </c>
      <c r="D14" s="18">
        <v>0.1154602597556639</v>
      </c>
      <c r="E14" s="19">
        <v>0.10125761804240709</v>
      </c>
    </row>
    <row r="15" spans="1:5" ht="25">
      <c r="A15" s="7" t="s">
        <v>75</v>
      </c>
      <c r="B15" s="48">
        <v>1752549394</v>
      </c>
      <c r="C15" s="10">
        <v>1752549394</v>
      </c>
      <c r="D15" s="13">
        <v>1752549394</v>
      </c>
      <c r="E15" s="14">
        <v>1752549394</v>
      </c>
    </row>
    <row r="16" spans="1:5">
      <c r="A16" s="7" t="s">
        <v>76</v>
      </c>
      <c r="B16" s="48">
        <v>1313495</v>
      </c>
      <c r="C16" s="10">
        <v>1062885</v>
      </c>
      <c r="D16" s="13">
        <v>310915.82635042374</v>
      </c>
      <c r="E16" s="14">
        <v>267911.42590678798</v>
      </c>
    </row>
    <row r="17" spans="1:5">
      <c r="A17" s="7" t="s">
        <v>77</v>
      </c>
      <c r="B17" s="57">
        <v>-1584668</v>
      </c>
      <c r="C17" s="57">
        <v>-909204</v>
      </c>
      <c r="D17" s="58">
        <v>-375104.86199876916</v>
      </c>
      <c r="E17" s="59">
        <v>-229174</v>
      </c>
    </row>
    <row r="18" spans="1:5">
      <c r="A18" s="7" t="s">
        <v>78</v>
      </c>
      <c r="B18" s="57">
        <v>465647</v>
      </c>
      <c r="C18" s="57">
        <v>-249241</v>
      </c>
      <c r="D18" s="58">
        <v>110222.74298158406</v>
      </c>
      <c r="E18" s="59">
        <v>-62823.834849897918</v>
      </c>
    </row>
    <row r="19" spans="1:5" ht="13" thickBot="1">
      <c r="A19" s="62" t="s">
        <v>79</v>
      </c>
      <c r="B19" s="57">
        <v>194474</v>
      </c>
      <c r="C19" s="57">
        <v>-95560</v>
      </c>
      <c r="D19" s="58">
        <v>46033.70733323865</v>
      </c>
      <c r="E19" s="59">
        <v>-24086.910493282587</v>
      </c>
    </row>
    <row r="20" spans="1:5" s="2" customFormat="1" ht="18" customHeight="1" thickBot="1">
      <c r="A20" s="3"/>
      <c r="B20" s="6" t="s">
        <v>49</v>
      </c>
      <c r="C20" s="6" t="s">
        <v>48</v>
      </c>
      <c r="D20" s="6" t="s">
        <v>49</v>
      </c>
      <c r="E20" s="6" t="s">
        <v>48</v>
      </c>
    </row>
    <row r="21" spans="1:5">
      <c r="A21" s="61" t="s">
        <v>80</v>
      </c>
      <c r="B21" s="46">
        <v>23849197</v>
      </c>
      <c r="C21" s="8">
        <v>23248498</v>
      </c>
      <c r="D21" s="47">
        <v>5596695.1399807567</v>
      </c>
      <c r="E21" s="14">
        <v>5263651.9652236914</v>
      </c>
    </row>
    <row r="22" spans="1:5">
      <c r="A22" s="7" t="s">
        <v>81</v>
      </c>
      <c r="B22" s="48">
        <v>5105776</v>
      </c>
      <c r="C22" s="10">
        <v>5156082</v>
      </c>
      <c r="D22" s="47">
        <v>1198173.3273883555</v>
      </c>
      <c r="E22" s="14">
        <v>1167379.5508060134</v>
      </c>
    </row>
    <row r="23" spans="1:5">
      <c r="A23" s="7" t="s">
        <v>91</v>
      </c>
      <c r="B23" s="48">
        <v>13133</v>
      </c>
      <c r="C23" s="10">
        <v>8951</v>
      </c>
      <c r="D23" s="47">
        <v>3081.9233567221268</v>
      </c>
      <c r="E23" s="14">
        <v>2025.5803296504255</v>
      </c>
    </row>
    <row r="24" spans="1:5">
      <c r="A24" s="7" t="s">
        <v>82</v>
      </c>
      <c r="B24" s="48">
        <v>28968106</v>
      </c>
      <c r="C24" s="10">
        <v>28413531</v>
      </c>
      <c r="D24" s="47">
        <v>6797950.3907258343</v>
      </c>
      <c r="E24" s="14">
        <v>6433058.0963593544</v>
      </c>
    </row>
    <row r="25" spans="1:5">
      <c r="A25" s="7" t="s">
        <v>83</v>
      </c>
      <c r="B25" s="48">
        <v>8762747</v>
      </c>
      <c r="C25" s="10">
        <v>8762747</v>
      </c>
      <c r="D25" s="47">
        <v>2056355.337573041</v>
      </c>
      <c r="E25" s="14">
        <v>1983958.2955986233</v>
      </c>
    </row>
    <row r="26" spans="1:5">
      <c r="A26" s="7" t="s">
        <v>84</v>
      </c>
      <c r="B26" s="48">
        <v>15964308</v>
      </c>
      <c r="C26" s="10">
        <v>15677721</v>
      </c>
      <c r="D26" s="47">
        <v>3746346.8894468821</v>
      </c>
      <c r="E26" s="14">
        <v>3549564.5225502625</v>
      </c>
    </row>
    <row r="27" spans="1:5">
      <c r="A27" s="7" t="s">
        <v>85</v>
      </c>
      <c r="B27" s="48">
        <v>474902</v>
      </c>
      <c r="C27" s="10">
        <v>461347</v>
      </c>
      <c r="D27" s="47">
        <v>111445.33358364817</v>
      </c>
      <c r="E27" s="14">
        <v>104452.77123709473</v>
      </c>
    </row>
    <row r="28" spans="1:5">
      <c r="A28" s="7" t="s">
        <v>86</v>
      </c>
      <c r="B28" s="48">
        <v>16439210</v>
      </c>
      <c r="C28" s="10">
        <v>16139068</v>
      </c>
      <c r="D28" s="47">
        <v>3857792.2230305304</v>
      </c>
      <c r="E28" s="14">
        <v>3654018.2937873569</v>
      </c>
    </row>
    <row r="29" spans="1:5">
      <c r="A29" s="7" t="s">
        <v>87</v>
      </c>
      <c r="B29" s="48">
        <v>8189894</v>
      </c>
      <c r="C29" s="10">
        <v>7431923</v>
      </c>
      <c r="D29" s="47">
        <v>1921923.826062469</v>
      </c>
      <c r="E29" s="14">
        <v>1682648.7502264082</v>
      </c>
    </row>
    <row r="30" spans="1:5">
      <c r="A30" s="7" t="s">
        <v>88</v>
      </c>
      <c r="B30" s="48">
        <v>4339002</v>
      </c>
      <c r="C30" s="10">
        <v>4842540</v>
      </c>
      <c r="D30" s="47">
        <v>1018234.341632835</v>
      </c>
      <c r="E30" s="14">
        <v>1096391.0523455895</v>
      </c>
    </row>
    <row r="31" spans="1:5" ht="13" thickBot="1">
      <c r="A31" s="62" t="s">
        <v>89</v>
      </c>
      <c r="B31" s="51">
        <v>12528896</v>
      </c>
      <c r="C31" s="11">
        <v>12274463</v>
      </c>
      <c r="D31" s="47">
        <v>2940158.1676953039</v>
      </c>
      <c r="E31" s="14">
        <v>2779039.8025719975</v>
      </c>
    </row>
    <row r="32" spans="1:5" ht="30" customHeight="1" thickBot="1">
      <c r="A32" s="284" t="s">
        <v>34</v>
      </c>
      <c r="B32" s="285"/>
      <c r="C32" s="285"/>
      <c r="D32" s="285"/>
      <c r="E32" s="286"/>
    </row>
    <row r="33" spans="1:5" ht="17.25" customHeight="1" thickBot="1">
      <c r="A33" s="292"/>
      <c r="B33" s="288" t="s">
        <v>1</v>
      </c>
      <c r="C33" s="289"/>
      <c r="D33" s="290" t="s">
        <v>2</v>
      </c>
      <c r="E33" s="291"/>
    </row>
    <row r="34" spans="1:5" ht="31.5" thickBot="1">
      <c r="A34" s="293"/>
      <c r="B34" s="5" t="s">
        <v>20</v>
      </c>
      <c r="C34" s="5" t="s">
        <v>14</v>
      </c>
      <c r="D34" s="5" t="s">
        <v>20</v>
      </c>
      <c r="E34" s="5" t="s">
        <v>14</v>
      </c>
    </row>
    <row r="35" spans="1:5">
      <c r="A35" s="61" t="s">
        <v>65</v>
      </c>
      <c r="B35" s="46">
        <v>4839918.57</v>
      </c>
      <c r="C35" s="8">
        <v>4225973.6468999991</v>
      </c>
      <c r="D35" s="13">
        <v>1145651.3208351089</v>
      </c>
      <c r="E35" s="14">
        <v>1065201.4334433996</v>
      </c>
    </row>
    <row r="36" spans="1:5">
      <c r="A36" s="7" t="s">
        <v>66</v>
      </c>
      <c r="B36" s="48">
        <v>24774.657110000004</v>
      </c>
      <c r="C36" s="10">
        <v>45845.36969999969</v>
      </c>
      <c r="D36" s="13">
        <v>5864.3793755621846</v>
      </c>
      <c r="E36" s="14">
        <v>11555.811181407933</v>
      </c>
    </row>
    <row r="37" spans="1:5">
      <c r="A37" s="7" t="s">
        <v>214</v>
      </c>
      <c r="B37" s="48">
        <v>1506741.1129900001</v>
      </c>
      <c r="C37" s="10">
        <v>1061331.6988599999</v>
      </c>
      <c r="D37" s="13">
        <v>356658.88202196662</v>
      </c>
      <c r="E37" s="14">
        <v>267519.89989665512</v>
      </c>
    </row>
    <row r="38" spans="1:5">
      <c r="A38" s="7" t="s">
        <v>67</v>
      </c>
      <c r="B38" s="48">
        <v>1461970.1889900002</v>
      </c>
      <c r="C38" s="10">
        <v>1048873.2700199999</v>
      </c>
      <c r="D38" s="13">
        <v>346061.21028973162</v>
      </c>
      <c r="E38" s="14">
        <v>264379.62090590579</v>
      </c>
    </row>
    <row r="39" spans="1:5">
      <c r="A39" s="7" t="s">
        <v>70</v>
      </c>
      <c r="B39" s="57">
        <v>-40140.856100000005</v>
      </c>
      <c r="C39" s="10">
        <v>0</v>
      </c>
      <c r="D39" s="58">
        <v>-9501.6939118496448</v>
      </c>
      <c r="E39" s="14">
        <v>0</v>
      </c>
    </row>
    <row r="40" spans="1:5">
      <c r="A40" s="7" t="s">
        <v>71</v>
      </c>
      <c r="B40" s="48">
        <v>1421829.3328900002</v>
      </c>
      <c r="C40" s="10">
        <v>1048873.2700199999</v>
      </c>
      <c r="D40" s="13">
        <v>336558.51637788198</v>
      </c>
      <c r="E40" s="14">
        <v>264379.62090590579</v>
      </c>
    </row>
    <row r="41" spans="1:5">
      <c r="A41" s="7" t="s">
        <v>74</v>
      </c>
      <c r="B41" s="49">
        <v>0.83419628228178788</v>
      </c>
      <c r="C41" s="12">
        <v>0.59848428444351165</v>
      </c>
      <c r="D41" s="18">
        <v>0.19746160163844811</v>
      </c>
      <c r="E41" s="19">
        <v>0.1508543050547001</v>
      </c>
    </row>
    <row r="42" spans="1:5" ht="25">
      <c r="A42" s="7" t="s">
        <v>75</v>
      </c>
      <c r="B42" s="48">
        <v>1752549394</v>
      </c>
      <c r="C42" s="10">
        <v>1752549394</v>
      </c>
      <c r="D42" s="13">
        <v>1752549394</v>
      </c>
      <c r="E42" s="14">
        <v>1752549394</v>
      </c>
    </row>
    <row r="43" spans="1:5">
      <c r="A43" s="7" t="s">
        <v>76</v>
      </c>
      <c r="B43" s="57">
        <v>-40275.949349999195</v>
      </c>
      <c r="C43" s="57">
        <v>-214885.03273000036</v>
      </c>
      <c r="D43" s="58">
        <v>-9533.6716730576136</v>
      </c>
      <c r="E43" s="59">
        <v>-54164.049285408306</v>
      </c>
    </row>
    <row r="44" spans="1:5">
      <c r="A44" s="7" t="s">
        <v>77</v>
      </c>
      <c r="B44" s="48">
        <v>48407.149830000315</v>
      </c>
      <c r="C44" s="10">
        <v>513005.54271000007</v>
      </c>
      <c r="D44" s="13">
        <v>11458.398388013142</v>
      </c>
      <c r="E44" s="14">
        <v>129309</v>
      </c>
    </row>
    <row r="45" spans="1:5">
      <c r="A45" s="7" t="s">
        <v>78</v>
      </c>
      <c r="B45" s="57">
        <v>527640</v>
      </c>
      <c r="C45" s="57">
        <v>-24482.16419</v>
      </c>
      <c r="D45" s="58">
        <v>124897.03167163757</v>
      </c>
      <c r="E45" s="59">
        <v>-6170.9888816071389</v>
      </c>
    </row>
    <row r="46" spans="1:5" ht="13" thickBot="1">
      <c r="A46" s="62" t="s">
        <v>90</v>
      </c>
      <c r="B46" s="51">
        <v>535771.20048000116</v>
      </c>
      <c r="C46" s="11">
        <v>273639.3457899997</v>
      </c>
      <c r="D46" s="13">
        <v>126820.75838659309</v>
      </c>
      <c r="E46" s="14">
        <v>68973.696415698258</v>
      </c>
    </row>
    <row r="47" spans="1:5" ht="22.5" thickBot="1">
      <c r="A47" s="4"/>
      <c r="B47" s="6" t="s">
        <v>49</v>
      </c>
      <c r="C47" s="54" t="s">
        <v>58</v>
      </c>
      <c r="D47" s="6" t="s">
        <v>49</v>
      </c>
      <c r="E47" s="54" t="s">
        <v>58</v>
      </c>
    </row>
    <row r="48" spans="1:5">
      <c r="A48" s="61" t="s">
        <v>80</v>
      </c>
      <c r="B48" s="46">
        <v>22853626.796220001</v>
      </c>
      <c r="C48" s="8">
        <v>21382041.831969999</v>
      </c>
      <c r="D48" s="8">
        <v>5363064.5099429749</v>
      </c>
      <c r="E48" s="14">
        <v>4841070.873023455</v>
      </c>
    </row>
    <row r="49" spans="1:6">
      <c r="A49" s="7" t="s">
        <v>81</v>
      </c>
      <c r="B49" s="48">
        <v>1905836.9206699997</v>
      </c>
      <c r="C49" s="10">
        <v>1436421</v>
      </c>
      <c r="D49" s="15">
        <v>447243.07621383137</v>
      </c>
      <c r="E49" s="14">
        <v>325217.57833725773</v>
      </c>
    </row>
    <row r="50" spans="1:6">
      <c r="A50" s="7" t="s">
        <v>82</v>
      </c>
      <c r="B50" s="48">
        <v>24759463.71689</v>
      </c>
      <c r="C50" s="10">
        <v>22818462.831969999</v>
      </c>
      <c r="D50" s="15">
        <v>5810307.586156806</v>
      </c>
      <c r="E50" s="14">
        <v>5166289.4513607128</v>
      </c>
    </row>
    <row r="51" spans="1:6">
      <c r="A51" s="64" t="s">
        <v>83</v>
      </c>
      <c r="B51" s="48">
        <v>8762746.9700000007</v>
      </c>
      <c r="C51" s="10">
        <v>8762747</v>
      </c>
      <c r="D51" s="15">
        <v>2056355.3305329359</v>
      </c>
      <c r="E51" s="14">
        <v>1983958.2955986233</v>
      </c>
      <c r="F51" s="45"/>
    </row>
    <row r="52" spans="1:6">
      <c r="A52" s="7" t="s">
        <v>86</v>
      </c>
      <c r="B52" s="48">
        <v>18214199.912930001</v>
      </c>
      <c r="C52" s="10">
        <v>17336787.447859999</v>
      </c>
      <c r="D52" s="15">
        <v>4274329.4095534226</v>
      </c>
      <c r="E52" s="14">
        <v>3925191.8691948918</v>
      </c>
    </row>
    <row r="53" spans="1:6">
      <c r="A53" s="7" t="s">
        <v>87</v>
      </c>
      <c r="B53" s="48">
        <v>4750119.5473500006</v>
      </c>
      <c r="C53" s="10">
        <v>4140154</v>
      </c>
      <c r="D53" s="15">
        <v>1114712.3668012109</v>
      </c>
      <c r="E53" s="14">
        <v>937365.06067741348</v>
      </c>
    </row>
    <row r="54" spans="1:6">
      <c r="A54" s="7" t="s">
        <v>88</v>
      </c>
      <c r="B54" s="48">
        <v>1795143.9562900004</v>
      </c>
      <c r="C54" s="10">
        <v>1341521.8709400001</v>
      </c>
      <c r="D54" s="15">
        <v>421266.73932602734</v>
      </c>
      <c r="E54" s="14">
        <v>303731.6317107408</v>
      </c>
    </row>
    <row r="55" spans="1:6" ht="13" thickBot="1">
      <c r="A55" s="65" t="s">
        <v>89</v>
      </c>
      <c r="B55" s="51">
        <v>6545263.5036400007</v>
      </c>
      <c r="C55" s="11">
        <v>5481675.8709399998</v>
      </c>
      <c r="D55" s="16">
        <v>1535979.1061272381</v>
      </c>
      <c r="E55" s="27">
        <v>1241096.6923881541</v>
      </c>
    </row>
    <row r="58" spans="1:6">
      <c r="A58" s="1" t="s">
        <v>116</v>
      </c>
    </row>
    <row r="59" spans="1:6" ht="26.25" customHeight="1">
      <c r="A59" s="278" t="s">
        <v>117</v>
      </c>
      <c r="B59" s="287"/>
      <c r="C59" s="287"/>
      <c r="D59" s="287"/>
      <c r="E59" s="287"/>
    </row>
    <row r="60" spans="1:6" ht="38.25" customHeight="1">
      <c r="A60" s="278" t="s">
        <v>118</v>
      </c>
      <c r="B60" s="278"/>
      <c r="C60" s="278"/>
      <c r="D60" s="278"/>
      <c r="E60" s="278"/>
    </row>
    <row r="64" spans="1:6">
      <c r="A64" s="75"/>
      <c r="B64" s="76"/>
      <c r="C64" s="76"/>
      <c r="D64" s="76"/>
      <c r="E64" s="76"/>
    </row>
    <row r="65" spans="1:5">
      <c r="A65" s="75"/>
      <c r="B65" s="75"/>
      <c r="C65" s="75"/>
      <c r="D65" s="75"/>
      <c r="E65" s="75"/>
    </row>
  </sheetData>
  <customSheetViews>
    <customSheetView guid="{0BEBA397-9DCB-486C-80C9-7AF2B6BDE866}" fitToPage="1">
      <selection activeCell="B10" sqref="B10:E10"/>
      <pageMargins left="0.70866141732283472" right="0.70866141732283472" top="0.74803149606299213" bottom="0.74803149606299213" header="0.31496062992125984" footer="0.31496062992125984"/>
      <pageSetup paperSize="9" scale="58" orientation="portrait" copies="2" r:id="rId1"/>
    </customSheetView>
    <customSheetView guid="{E7377946-C371-4E79-B472-A70E0D2EC8FD}" fitToPage="1" topLeftCell="A43">
      <selection activeCell="K20" sqref="K20"/>
      <pageMargins left="0.70866141732283472" right="0.70866141732283472" top="0.74803149606299213" bottom="0.74803149606299213" header="0.31496062992125984" footer="0.31496062992125984"/>
      <pageSetup paperSize="9" scale="58" orientation="portrait" copies="2" r:id="rId2"/>
    </customSheetView>
    <customSheetView guid="{D7A25FDD-A3C9-44FD-A742-E66110121BF7}" fitToPage="1">
      <selection activeCell="B10" sqref="B10:E10"/>
      <pageMargins left="0.70866141732283472" right="0.70866141732283472" top="0.74803149606299213" bottom="0.74803149606299213" header="0.31496062992125984" footer="0.31496062992125984"/>
      <pageSetup paperSize="9" scale="73" orientation="portrait" copies="2"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copies="2"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64FAC41DF7C04789B8B31B3F431B7C" ma:contentTypeVersion="1" ma:contentTypeDescription="Create a new document." ma:contentTypeScope="" ma:versionID="c4ca8424a83379cb0742701c837cd92a">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B69236-294F-459A-A051-D09DF18E0D96}">
  <ds:schemaRefs>
    <ds:schemaRef ds:uri="http://schemas.microsoft.com/office/2006/metadata/properties"/>
    <ds:schemaRef ds:uri="http://schemas.microsoft.com/office/2006/documentManagement/types"/>
    <ds:schemaRef ds:uri="http://purl.org/dc/dcmitype/"/>
    <ds:schemaRef ds:uri="http://schemas.microsoft.com/sharepoint/v3"/>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3AAE913-2031-4441-8503-34CC50367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6C717F-547C-45F9-A6E3-B01EEF2F7F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59</vt:i4>
      </vt:variant>
      <vt:variant>
        <vt:lpstr>Nazwane zakresy</vt:lpstr>
      </vt:variant>
      <vt:variant>
        <vt:i4>46</vt:i4>
      </vt:variant>
    </vt:vector>
  </HeadingPairs>
  <TitlesOfParts>
    <vt:vector size="105" baseType="lpstr">
      <vt:lpstr>2010 H1</vt:lpstr>
      <vt:lpstr>2010 Q3</vt:lpstr>
      <vt:lpstr>2010 FY</vt:lpstr>
      <vt:lpstr>2011 Q1</vt:lpstr>
      <vt:lpstr>2011 H1</vt:lpstr>
      <vt:lpstr>2011 Q3</vt:lpstr>
      <vt:lpstr>2011 FY</vt:lpstr>
      <vt:lpstr>2012 Q1</vt:lpstr>
      <vt:lpstr>2012 H1</vt:lpstr>
      <vt:lpstr>2012 Q3</vt:lpstr>
      <vt:lpstr>2012 FY</vt:lpstr>
      <vt:lpstr>2013 Q1</vt:lpstr>
      <vt:lpstr>2013 H1</vt:lpstr>
      <vt:lpstr>2013 Q3</vt:lpstr>
      <vt:lpstr>2013 FY</vt:lpstr>
      <vt:lpstr>2014 Q1</vt:lpstr>
      <vt:lpstr>2014 H1</vt:lpstr>
      <vt:lpstr>2014 Q3</vt:lpstr>
      <vt:lpstr>2014 FY</vt:lpstr>
      <vt:lpstr>2015 Q1</vt:lpstr>
      <vt:lpstr>2015 H1</vt:lpstr>
      <vt:lpstr>2015 Q3</vt:lpstr>
      <vt:lpstr>2015 FY</vt:lpstr>
      <vt:lpstr>2016 Q1</vt:lpstr>
      <vt:lpstr>2016 H1</vt:lpstr>
      <vt:lpstr>2016 Q3</vt:lpstr>
      <vt:lpstr>2016 FY </vt:lpstr>
      <vt:lpstr>2017 Q1</vt:lpstr>
      <vt:lpstr>2017 H1</vt:lpstr>
      <vt:lpstr>2017 Q3</vt:lpstr>
      <vt:lpstr>2017 FY</vt:lpstr>
      <vt:lpstr>2018 Q1</vt:lpstr>
      <vt:lpstr>2018 Q2</vt:lpstr>
      <vt:lpstr>2018 Q3</vt:lpstr>
      <vt:lpstr>2018 FY</vt:lpstr>
      <vt:lpstr>2019 Q1</vt:lpstr>
      <vt:lpstr>2019 H1</vt:lpstr>
      <vt:lpstr>2019 Q3</vt:lpstr>
      <vt:lpstr>2019 FY</vt:lpstr>
      <vt:lpstr>2020 Q1 </vt:lpstr>
      <vt:lpstr>2020 H1</vt:lpstr>
      <vt:lpstr>2020 Q3</vt:lpstr>
      <vt:lpstr>2020 FY</vt:lpstr>
      <vt:lpstr>2021 Q1</vt:lpstr>
      <vt:lpstr>2021 H1</vt:lpstr>
      <vt:lpstr>2021 Q3</vt:lpstr>
      <vt:lpstr>2021 FY</vt:lpstr>
      <vt:lpstr>2022 Q1</vt:lpstr>
      <vt:lpstr>2022 H1</vt:lpstr>
      <vt:lpstr>2022 Q3</vt:lpstr>
      <vt:lpstr>2022 FY</vt:lpstr>
      <vt:lpstr>2023 Q1</vt:lpstr>
      <vt:lpstr>2023 H1</vt:lpstr>
      <vt:lpstr>2023 Q3</vt:lpstr>
      <vt:lpstr>2023 FY</vt:lpstr>
      <vt:lpstr>2024 Q1</vt:lpstr>
      <vt:lpstr>2024 H1</vt:lpstr>
      <vt:lpstr>2024 Q3</vt:lpstr>
      <vt:lpstr>2024 FY</vt:lpstr>
      <vt:lpstr>'2010 FY'!Obszar_wydruku</vt:lpstr>
      <vt:lpstr>'2010 H1'!Obszar_wydruku</vt:lpstr>
      <vt:lpstr>'2010 Q3'!Obszar_wydruku</vt:lpstr>
      <vt:lpstr>'2011 FY'!Obszar_wydruku</vt:lpstr>
      <vt:lpstr>'2011 H1'!Obszar_wydruku</vt:lpstr>
      <vt:lpstr>'2011 Q1'!Obszar_wydruku</vt:lpstr>
      <vt:lpstr>'2011 Q3'!Obszar_wydruku</vt:lpstr>
      <vt:lpstr>'2012 FY'!Obszar_wydruku</vt:lpstr>
      <vt:lpstr>'2012 H1'!Obszar_wydruku</vt:lpstr>
      <vt:lpstr>'2012 Q1'!Obszar_wydruku</vt:lpstr>
      <vt:lpstr>'2012 Q3'!Obszar_wydruku</vt:lpstr>
      <vt:lpstr>'2013 FY'!Obszar_wydruku</vt:lpstr>
      <vt:lpstr>'2013 H1'!Obszar_wydruku</vt:lpstr>
      <vt:lpstr>'2013 Q1'!Obszar_wydruku</vt:lpstr>
      <vt:lpstr>'2013 Q3'!Obszar_wydruku</vt:lpstr>
      <vt:lpstr>'2014 FY'!Obszar_wydruku</vt:lpstr>
      <vt:lpstr>'2014 H1'!Obszar_wydruku</vt:lpstr>
      <vt:lpstr>'2014 Q1'!Obszar_wydruku</vt:lpstr>
      <vt:lpstr>'2014 Q3'!Obszar_wydruku</vt:lpstr>
      <vt:lpstr>'2015 FY'!Obszar_wydruku</vt:lpstr>
      <vt:lpstr>'2015 H1'!Obszar_wydruku</vt:lpstr>
      <vt:lpstr>'2015 Q1'!Obszar_wydruku</vt:lpstr>
      <vt:lpstr>'2015 Q3'!Obszar_wydruku</vt:lpstr>
      <vt:lpstr>'2016 FY '!Obszar_wydruku</vt:lpstr>
      <vt:lpstr>'2016 H1'!Obszar_wydruku</vt:lpstr>
      <vt:lpstr>'2016 Q1'!Obszar_wydruku</vt:lpstr>
      <vt:lpstr>'2016 Q3'!Obszar_wydruku</vt:lpstr>
      <vt:lpstr>'2017 Q1'!Obszar_wydruku</vt:lpstr>
      <vt:lpstr>'2018 FY'!Obszar_wydruku</vt:lpstr>
      <vt:lpstr>'2018 Q1'!Obszar_wydruku</vt:lpstr>
      <vt:lpstr>'2018 Q2'!Obszar_wydruku</vt:lpstr>
      <vt:lpstr>'2019 Q1'!Obszar_wydruku</vt:lpstr>
      <vt:lpstr>'2020 Q1 '!Obszar_wydruku</vt:lpstr>
      <vt:lpstr>'2021 H1'!Obszar_wydruku</vt:lpstr>
      <vt:lpstr>'2021 Q1'!Obszar_wydruku</vt:lpstr>
      <vt:lpstr>'2021 Q3'!Obszar_wydruku</vt:lpstr>
      <vt:lpstr>'2022 H1'!Obszar_wydruku</vt:lpstr>
      <vt:lpstr>'2022 Q1'!Obszar_wydruku</vt:lpstr>
      <vt:lpstr>'2022 Q3'!Obszar_wydruku</vt:lpstr>
      <vt:lpstr>'2023 H1'!Obszar_wydruku</vt:lpstr>
      <vt:lpstr>'2023 Q1'!Obszar_wydruku</vt:lpstr>
      <vt:lpstr>'2023 Q3'!Obszar_wydruku</vt:lpstr>
      <vt:lpstr>'2024 FY'!Obszar_wydruku</vt:lpstr>
      <vt:lpstr>'2024 H1'!Obszar_wydruku</vt:lpstr>
      <vt:lpstr>'2024 Q1'!Obszar_wydruku</vt:lpstr>
      <vt:lpstr>'2024 Q3'!Obszar_wydruku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Selected figures from 2010 to 2017</dc:title>
  <dc:creator>ekidon</dc:creator>
  <cp:lastModifiedBy>Wilczek Magdalena (TPE)</cp:lastModifiedBy>
  <cp:lastPrinted>2010-10-29T11:57:56Z</cp:lastPrinted>
  <dcterms:created xsi:type="dcterms:W3CDTF">2010-08-02T13:52:45Z</dcterms:created>
  <dcterms:modified xsi:type="dcterms:W3CDTF">2025-04-24T08:57:50Z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0x0101006F64FAC41DF7C04789B8B31B3F431B7C</vt:lpwstr>
  </property>
  <property fmtid="{D5CDD505-2E9C-101B-9397-08002B2CF9AE}" pid="3" name="Order">
    <vt:r8>7200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